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8" windowWidth="19416" windowHeight="9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5" i="1" l="1"/>
  <c r="C74" i="1" l="1"/>
  <c r="I98" i="1" l="1"/>
  <c r="F98" i="1"/>
  <c r="O98" i="1" l="1"/>
  <c r="L98" i="1"/>
  <c r="G86" i="1" l="1"/>
  <c r="G95" i="1" s="1"/>
  <c r="H86" i="1"/>
  <c r="H95" i="1" s="1"/>
  <c r="I86" i="1"/>
  <c r="I95" i="1" s="1"/>
  <c r="J86" i="1"/>
  <c r="K86" i="1"/>
  <c r="K95" i="1" s="1"/>
  <c r="L86" i="1"/>
  <c r="L95" i="1" s="1"/>
  <c r="M86" i="1"/>
  <c r="M95" i="1" s="1"/>
  <c r="N86" i="1"/>
  <c r="N95" i="1" s="1"/>
  <c r="O86" i="1"/>
  <c r="O95" i="1" s="1"/>
  <c r="P86" i="1"/>
  <c r="P95" i="1" s="1"/>
  <c r="F86" i="1"/>
  <c r="F95" i="1" s="1"/>
  <c r="E86" i="1"/>
  <c r="E95" i="1" s="1"/>
  <c r="C77" i="1"/>
  <c r="C70" i="1"/>
  <c r="C65" i="1"/>
  <c r="C66" i="1"/>
  <c r="C95" i="1" l="1"/>
  <c r="C86" i="1"/>
  <c r="C61" i="1"/>
  <c r="C57" i="1"/>
  <c r="C51" i="1"/>
  <c r="C47" i="1"/>
  <c r="C46" i="1" l="1"/>
  <c r="C48" i="1"/>
  <c r="C50" i="1"/>
  <c r="C53" i="1"/>
  <c r="C56" i="1"/>
  <c r="C58" i="1"/>
  <c r="C60" i="1"/>
  <c r="C64" i="1"/>
  <c r="C69" i="1"/>
  <c r="C73" i="1"/>
  <c r="C76" i="1"/>
  <c r="E84" i="1" l="1"/>
  <c r="P85" i="1" l="1"/>
  <c r="P94" i="1" s="1"/>
  <c r="O85" i="1"/>
  <c r="O94" i="1" s="1"/>
  <c r="N85" i="1"/>
  <c r="N94" i="1" s="1"/>
  <c r="M85" i="1"/>
  <c r="M94" i="1" s="1"/>
  <c r="L85" i="1"/>
  <c r="L94" i="1" s="1"/>
  <c r="K85" i="1"/>
  <c r="K94" i="1" s="1"/>
  <c r="J85" i="1"/>
  <c r="J94" i="1" s="1"/>
  <c r="I85" i="1"/>
  <c r="I94" i="1" s="1"/>
  <c r="H85" i="1"/>
  <c r="H94" i="1" s="1"/>
  <c r="G85" i="1"/>
  <c r="G94" i="1" s="1"/>
  <c r="F85" i="1"/>
  <c r="F94" i="1" s="1"/>
  <c r="E85" i="1"/>
  <c r="E94" i="1" l="1"/>
  <c r="C85" i="1"/>
  <c r="P84" i="1"/>
  <c r="P93" i="1" s="1"/>
  <c r="M84" i="1"/>
  <c r="M93" i="1" s="1"/>
  <c r="J84" i="1"/>
  <c r="J93" i="1" s="1"/>
  <c r="O84" i="1"/>
  <c r="O93" i="1" s="1"/>
  <c r="N84" i="1"/>
  <c r="N93" i="1" s="1"/>
  <c r="L84" i="1"/>
  <c r="L93" i="1" s="1"/>
  <c r="K84" i="1"/>
  <c r="K93" i="1" s="1"/>
  <c r="I84" i="1"/>
  <c r="I93" i="1" s="1"/>
  <c r="H84" i="1"/>
  <c r="H93" i="1" s="1"/>
  <c r="G84" i="1"/>
  <c r="G93" i="1" s="1"/>
  <c r="F84" i="1"/>
  <c r="F93" i="1" s="1"/>
  <c r="E93" i="1"/>
  <c r="C49" i="1"/>
  <c r="C45" i="1"/>
  <c r="C94" i="1" l="1"/>
  <c r="C59" i="1"/>
  <c r="C75" i="1"/>
  <c r="C68" i="1"/>
  <c r="C63" i="1"/>
  <c r="C55" i="1"/>
  <c r="C41" i="1"/>
  <c r="C40" i="1"/>
  <c r="C29" i="1" l="1"/>
  <c r="P35" i="1" l="1"/>
  <c r="P39" i="1" s="1"/>
  <c r="O35" i="1"/>
  <c r="O39" i="1" s="1"/>
  <c r="N35" i="1"/>
  <c r="M35" i="1"/>
  <c r="M39" i="1" s="1"/>
  <c r="L35" i="1"/>
  <c r="L39" i="1" s="1"/>
  <c r="K35" i="1"/>
  <c r="J35" i="1"/>
  <c r="J38" i="1" s="1"/>
  <c r="I35" i="1"/>
  <c r="H35" i="1"/>
  <c r="G35" i="1"/>
  <c r="G39" i="1" s="1"/>
  <c r="F35" i="1"/>
  <c r="F38" i="1" s="1"/>
  <c r="E35" i="1"/>
  <c r="C37" i="1"/>
  <c r="C34" i="1"/>
  <c r="C31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4" i="1"/>
  <c r="C103" i="1"/>
  <c r="P83" i="1"/>
  <c r="P92" i="1" s="1"/>
  <c r="O83" i="1"/>
  <c r="O92" i="1" s="1"/>
  <c r="N83" i="1"/>
  <c r="N92" i="1" s="1"/>
  <c r="M83" i="1"/>
  <c r="M92" i="1" s="1"/>
  <c r="L83" i="1"/>
  <c r="L92" i="1" s="1"/>
  <c r="K83" i="1"/>
  <c r="K92" i="1" s="1"/>
  <c r="J83" i="1"/>
  <c r="J92" i="1" s="1"/>
  <c r="I83" i="1"/>
  <c r="I92" i="1" s="1"/>
  <c r="H83" i="1"/>
  <c r="H92" i="1" s="1"/>
  <c r="G83" i="1"/>
  <c r="G92" i="1" s="1"/>
  <c r="F83" i="1"/>
  <c r="F92" i="1" s="1"/>
  <c r="E83" i="1"/>
  <c r="C82" i="1"/>
  <c r="C81" i="1"/>
  <c r="C80" i="1"/>
  <c r="C79" i="1"/>
  <c r="C78" i="1"/>
  <c r="C71" i="1"/>
  <c r="C67" i="1"/>
  <c r="C62" i="1"/>
  <c r="C54" i="1"/>
  <c r="C44" i="1"/>
  <c r="C43" i="1"/>
  <c r="C42" i="1"/>
  <c r="C36" i="1"/>
  <c r="C33" i="1"/>
  <c r="C32" i="1"/>
  <c r="C30" i="1"/>
  <c r="C21" i="1"/>
  <c r="C20" i="1"/>
  <c r="E38" i="1" l="1"/>
  <c r="E52" i="1" s="1"/>
  <c r="N39" i="1"/>
  <c r="F89" i="1"/>
  <c r="K39" i="1"/>
  <c r="H39" i="1"/>
  <c r="I39" i="1"/>
  <c r="N38" i="1"/>
  <c r="N90" i="1" s="1"/>
  <c r="C105" i="1"/>
  <c r="O38" i="1"/>
  <c r="O52" i="1" s="1"/>
  <c r="G38" i="1"/>
  <c r="G90" i="1" s="1"/>
  <c r="H38" i="1"/>
  <c r="H91" i="1" s="1"/>
  <c r="P38" i="1"/>
  <c r="P52" i="1" s="1"/>
  <c r="E39" i="1"/>
  <c r="F39" i="1"/>
  <c r="J39" i="1"/>
  <c r="J52" i="1"/>
  <c r="J90" i="1"/>
  <c r="K38" i="1"/>
  <c r="K89" i="1" s="1"/>
  <c r="L38" i="1"/>
  <c r="L52" i="1" s="1"/>
  <c r="C83" i="1"/>
  <c r="E92" i="1"/>
  <c r="C35" i="1"/>
  <c r="I38" i="1"/>
  <c r="M38" i="1"/>
  <c r="J89" i="1"/>
  <c r="J91" i="1"/>
  <c r="J96" i="1" l="1"/>
  <c r="P90" i="1"/>
  <c r="F90" i="1"/>
  <c r="F96" i="1" s="1"/>
  <c r="F52" i="1"/>
  <c r="F91" i="1"/>
  <c r="O91" i="1"/>
  <c r="C92" i="1"/>
  <c r="N91" i="1"/>
  <c r="N89" i="1"/>
  <c r="O90" i="1"/>
  <c r="G52" i="1"/>
  <c r="O89" i="1"/>
  <c r="N52" i="1"/>
  <c r="P91" i="1"/>
  <c r="P89" i="1"/>
  <c r="G91" i="1"/>
  <c r="L91" i="1"/>
  <c r="H90" i="1"/>
  <c r="L89" i="1"/>
  <c r="H89" i="1"/>
  <c r="G89" i="1"/>
  <c r="H52" i="1"/>
  <c r="L90" i="1"/>
  <c r="K91" i="1"/>
  <c r="C39" i="1"/>
  <c r="K90" i="1"/>
  <c r="K52" i="1"/>
  <c r="I90" i="1"/>
  <c r="I89" i="1"/>
  <c r="I91" i="1"/>
  <c r="I52" i="1"/>
  <c r="M90" i="1"/>
  <c r="M89" i="1"/>
  <c r="M52" i="1"/>
  <c r="M91" i="1"/>
  <c r="E90" i="1"/>
  <c r="E89" i="1"/>
  <c r="E91" i="1"/>
  <c r="C38" i="1"/>
  <c r="P96" i="1" l="1"/>
  <c r="K96" i="1"/>
  <c r="G96" i="1"/>
  <c r="N96" i="1"/>
  <c r="L96" i="1"/>
  <c r="M96" i="1"/>
  <c r="I96" i="1"/>
  <c r="H96" i="1"/>
  <c r="O96" i="1"/>
  <c r="E96" i="1"/>
  <c r="O99" i="1"/>
  <c r="F99" i="1"/>
  <c r="L99" i="1"/>
  <c r="I99" i="1"/>
  <c r="C52" i="1"/>
  <c r="C90" i="1"/>
  <c r="C91" i="1"/>
  <c r="C89" i="1"/>
  <c r="C96" i="1" l="1"/>
  <c r="C72" i="1"/>
  <c r="L87" i="1"/>
  <c r="L101" i="1" s="1"/>
  <c r="J87" i="1"/>
  <c r="J101" i="1" s="1"/>
  <c r="K87" i="1"/>
  <c r="K101" i="1" s="1"/>
  <c r="F87" i="1"/>
  <c r="F101" i="1" s="1"/>
  <c r="I87" i="1"/>
  <c r="I101" i="1" s="1"/>
  <c r="N87" i="1"/>
  <c r="N101" i="1" s="1"/>
  <c r="H87" i="1"/>
  <c r="H101" i="1" s="1"/>
  <c r="O87" i="1"/>
  <c r="O101" i="1" s="1"/>
  <c r="G87" i="1"/>
  <c r="G101" i="1" s="1"/>
  <c r="P87" i="1"/>
  <c r="P101" i="1" s="1"/>
  <c r="E87" i="1"/>
  <c r="E101" i="1" s="1"/>
  <c r="M87" i="1"/>
  <c r="M101" i="1" s="1"/>
  <c r="C98" i="1" l="1"/>
  <c r="C84" i="1"/>
  <c r="C93" i="1"/>
  <c r="C87" i="1"/>
  <c r="C99" i="1" l="1"/>
  <c r="C101" i="1"/>
  <c r="C26" i="1" s="1"/>
</calcChain>
</file>

<file path=xl/sharedStrings.xml><?xml version="1.0" encoding="utf-8"?>
<sst xmlns="http://schemas.openxmlformats.org/spreadsheetml/2006/main" count="274" uniqueCount="178">
  <si>
    <t>BOP Worksheet</t>
  </si>
  <si>
    <t>Control Data</t>
  </si>
  <si>
    <t>Surcharges</t>
  </si>
  <si>
    <t>Enter appropriate Distribution Rates associated to your FMC.  Rates can be obtained from the NOAA Budget Office</t>
  </si>
  <si>
    <t>Leave  Surcharge</t>
  </si>
  <si>
    <t>%</t>
  </si>
  <si>
    <t>Employer's Contribution</t>
  </si>
  <si>
    <t>These rates will be applied to Labor and calculated in the appropriate object classes</t>
  </si>
  <si>
    <t>NOAA Rate</t>
  </si>
  <si>
    <t>Line Office Rate</t>
  </si>
  <si>
    <t>FMC Rate</t>
  </si>
  <si>
    <t>GSA Rent (Reimbursable)</t>
  </si>
  <si>
    <t>NOAA Link</t>
  </si>
  <si>
    <t>3 percent when applicable</t>
  </si>
  <si>
    <t xml:space="preserve">Labor </t>
  </si>
  <si>
    <t xml:space="preserve">F/T Permanent </t>
  </si>
  <si>
    <t>=</t>
  </si>
  <si>
    <t>Enter total amount of annual salaries for permanent employees</t>
  </si>
  <si>
    <t xml:space="preserve">All Other </t>
  </si>
  <si>
    <t>Enter total amount of annual salaries for part-time employees</t>
  </si>
  <si>
    <t>Base Labor  F/T Perm</t>
  </si>
  <si>
    <t>Base All Other</t>
  </si>
  <si>
    <t>ALL OTHER - LEAVE SURCHARGE</t>
  </si>
  <si>
    <t>Funding</t>
  </si>
  <si>
    <t>Total:  BOP Amount</t>
  </si>
  <si>
    <t>Enter amount of total funding for the selected program or  project</t>
  </si>
  <si>
    <t>Remaining BOP Amount</t>
  </si>
  <si>
    <t>ALLOTMENT - TOTAL BOP PLAN = remainder of funds available that could be planned</t>
  </si>
  <si>
    <t>QTR 1</t>
  </si>
  <si>
    <t>QTR 2</t>
  </si>
  <si>
    <t>QTR 3</t>
  </si>
  <si>
    <t>QTR 4</t>
  </si>
  <si>
    <t>Object Class</t>
  </si>
  <si>
    <t>Annual Plan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</si>
  <si>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</si>
  <si>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</si>
  <si>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</si>
  <si>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</si>
  <si>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</si>
  <si>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</si>
  <si>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</si>
  <si>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</si>
  <si>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</si>
  <si>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</si>
  <si>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</si>
  <si>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</si>
  <si>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111x</t>
  </si>
  <si>
    <t>F/T Permanent (Base Labor)</t>
  </si>
  <si>
    <t>113x</t>
  </si>
  <si>
    <t>All Other (Base Labor)</t>
  </si>
  <si>
    <t>115x</t>
  </si>
  <si>
    <t>Other Compensation</t>
  </si>
  <si>
    <t>Leave Surcharge</t>
  </si>
  <si>
    <t>118x</t>
  </si>
  <si>
    <t>Other Special Comp</t>
  </si>
  <si>
    <t>SUBTOTAL - DIRECT LABOR</t>
  </si>
  <si>
    <t>12xx</t>
  </si>
  <si>
    <t xml:space="preserve">Other Benefits </t>
  </si>
  <si>
    <t>13xx</t>
  </si>
  <si>
    <t>Former Benefits</t>
  </si>
  <si>
    <t>21xx</t>
  </si>
  <si>
    <t>Travel</t>
  </si>
  <si>
    <t>22xx</t>
  </si>
  <si>
    <t>Transportation</t>
  </si>
  <si>
    <t>Reimbursable Rent</t>
  </si>
  <si>
    <t>23xx</t>
  </si>
  <si>
    <t>Rents, Comm. &amp; Utilities</t>
  </si>
  <si>
    <t>23xxxx11</t>
  </si>
  <si>
    <t>NOAALINK Telecommunications</t>
  </si>
  <si>
    <t>25xxxx11</t>
  </si>
  <si>
    <t>NOAALINK Contractual Services</t>
  </si>
  <si>
    <t>26xxxx11</t>
  </si>
  <si>
    <t>NOAALINK Supplies &amp; Materials</t>
  </si>
  <si>
    <t>31xxxx11</t>
  </si>
  <si>
    <t>NOAALINK Equipment</t>
  </si>
  <si>
    <t>33xx</t>
  </si>
  <si>
    <t>Loans</t>
  </si>
  <si>
    <t>41xx</t>
  </si>
  <si>
    <t>Grants &amp; Fixed Charges</t>
  </si>
  <si>
    <t>42xx</t>
  </si>
  <si>
    <t>Insurance Indeminities</t>
  </si>
  <si>
    <t>43xx</t>
  </si>
  <si>
    <t>Interest &amp; Dividends</t>
  </si>
  <si>
    <t>95xx</t>
  </si>
  <si>
    <t>Less Qtrs &amp; Subsistence</t>
  </si>
  <si>
    <t>SUBTOTAL = NOAALINK</t>
  </si>
  <si>
    <t>SUBTOTAL - CY OBLIGATIONS</t>
  </si>
  <si>
    <t>77-87</t>
  </si>
  <si>
    <t>NOAA Overhead</t>
  </si>
  <si>
    <t>77-88</t>
  </si>
  <si>
    <t>Line Office Overhead</t>
  </si>
  <si>
    <t>77-89</t>
  </si>
  <si>
    <t>Office (FMC) Overhead</t>
  </si>
  <si>
    <t>77-11</t>
  </si>
  <si>
    <t>NOAALINK Surcharge</t>
  </si>
  <si>
    <t>SUBTOTAL - INDIRECT COSTS</t>
  </si>
  <si>
    <t>TOTAL BOP PLAN</t>
  </si>
  <si>
    <t>FTES</t>
  </si>
  <si>
    <t>Full Time Permanent</t>
  </si>
  <si>
    <t>All Other</t>
  </si>
  <si>
    <t>Total FTEs</t>
  </si>
  <si>
    <t>Benefits are calculated on O.C. 1110-1139, and 116x.      Rent and Overhead Surcharges are calculated on O.C. 1110 thru 1199</t>
  </si>
  <si>
    <t>NOAA Coprs (Base Labor)</t>
  </si>
  <si>
    <t>1171,73,74</t>
  </si>
  <si>
    <t>1177,78</t>
  </si>
  <si>
    <t>1172,75,76</t>
  </si>
  <si>
    <t>NOAA Corps Other Spec Comp</t>
  </si>
  <si>
    <t>NOAA Corps Other Comp</t>
  </si>
  <si>
    <t>0000</t>
  </si>
  <si>
    <t>Tranfer Obj Class</t>
  </si>
  <si>
    <t>CSRS</t>
  </si>
  <si>
    <t>1231</t>
  </si>
  <si>
    <t>1236</t>
  </si>
  <si>
    <t>FERS</t>
  </si>
  <si>
    <t>Qtr Total BOP Prior Surcharges</t>
  </si>
  <si>
    <t>Qtr Total BOP After Surcharges</t>
  </si>
  <si>
    <t xml:space="preserve">F/T PERMANENT - LEAVE SURCHARGE </t>
  </si>
  <si>
    <t>21xx2517</t>
  </si>
  <si>
    <t>21xx2535</t>
  </si>
  <si>
    <t>22xx2517</t>
  </si>
  <si>
    <t>22xx2535</t>
  </si>
  <si>
    <t>23xx2517</t>
  </si>
  <si>
    <t>23xx2535</t>
  </si>
  <si>
    <t>24xx2517</t>
  </si>
  <si>
    <t>24xx2535</t>
  </si>
  <si>
    <t>25xx2517</t>
  </si>
  <si>
    <t>25xx2535</t>
  </si>
  <si>
    <t>26xx2517</t>
  </si>
  <si>
    <t>26xx2535</t>
  </si>
  <si>
    <t>31xx2517</t>
  </si>
  <si>
    <t>31xx2535</t>
  </si>
  <si>
    <t>32xx2517</t>
  </si>
  <si>
    <t>32xx2535</t>
  </si>
  <si>
    <t>AGO Surcharge [Non-Simplified]</t>
  </si>
  <si>
    <t>AGO Surcharge [Simplified]</t>
  </si>
  <si>
    <t>AGO Travel FFS</t>
  </si>
  <si>
    <t>AGO Transportation FFS</t>
  </si>
  <si>
    <t>AGO Telecommunications FFS</t>
  </si>
  <si>
    <t>AGO Printing &amp; Reproduction FFS</t>
  </si>
  <si>
    <t>AGO Contractual Services FFS</t>
  </si>
  <si>
    <t>AGO Supplies &amp; Materials FFS</t>
  </si>
  <si>
    <t>AGO Equipment FFS</t>
  </si>
  <si>
    <t>AGO Land &amp; Structures FFS</t>
  </si>
  <si>
    <t>77-12-25-35</t>
  </si>
  <si>
    <t>77-12-25-17</t>
  </si>
  <si>
    <t>AGO Surcharge [Simplified Acq.]</t>
  </si>
  <si>
    <t>SUBTOTAL = AGO Non Simplified Acq.</t>
  </si>
  <si>
    <t>Note:  FFS = Fee for Service</t>
  </si>
  <si>
    <t>SUBTOTAL = AGO Simplified Acq.</t>
  </si>
  <si>
    <t>AGO Surcharge [Non- Simplified Acq.]</t>
  </si>
  <si>
    <t>24xx</t>
  </si>
  <si>
    <t>Printing &amp; Repoduction</t>
  </si>
  <si>
    <t>26xx</t>
  </si>
  <si>
    <t>(Beginning October 1, 2017)</t>
  </si>
  <si>
    <t>21xx2603</t>
  </si>
  <si>
    <t>AGO ProTech</t>
  </si>
  <si>
    <t>22xx2603</t>
  </si>
  <si>
    <t>23xx2603</t>
  </si>
  <si>
    <t>24xx2603</t>
  </si>
  <si>
    <t>25xx2603</t>
  </si>
  <si>
    <t>26xx2603</t>
  </si>
  <si>
    <t>31xx2603</t>
  </si>
  <si>
    <t>AGO Equipment ProTech</t>
  </si>
  <si>
    <t>AGO Supplies &amp; Materials ProTech</t>
  </si>
  <si>
    <t>AGO Contractual Services ProTech</t>
  </si>
  <si>
    <t>AGO Printing &amp; Reproduction ProTech</t>
  </si>
  <si>
    <t>AGO Telecommunications ProTech</t>
  </si>
  <si>
    <t>AGO Transportation ProTech</t>
  </si>
  <si>
    <t>AGO Travel ProTech</t>
  </si>
  <si>
    <t>32xx2603</t>
  </si>
  <si>
    <t>AGO Land &amp; Structures ProTech</t>
  </si>
  <si>
    <t>SUBTOTAL = AGO ProTech</t>
  </si>
  <si>
    <t>AGO Surcharge [ProTech]</t>
  </si>
  <si>
    <t>77-13-xx</t>
  </si>
  <si>
    <t>Supplies &amp; Materials</t>
  </si>
  <si>
    <t xml:space="preserve">All calculated fields are protected.  Calculated fields are rounded to the nearest 10. </t>
  </si>
  <si>
    <t>2% Greater than $250,000</t>
  </si>
  <si>
    <t>7% $250,000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</si>
</sst>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2" applyNumberFormat="1" applyFont="1" applyBorder="1" applyProtection="1">
      <protection locked="0"/>
    </xf>
    <xf numFmtId="0" fontId="2" fillId="0" borderId="5" xfId="2" applyNumberFormat="1" applyFont="1" applyBorder="1" applyProtection="1">
      <protection locked="0"/>
    </xf>
    <xf numFmtId="3" fontId="2" fillId="0" borderId="0" xfId="1" applyNumberFormat="1" applyFont="1" applyBorder="1" applyProtection="1">
      <protection locked="0"/>
    </xf>
    <xf numFmtId="3" fontId="2" fillId="0" borderId="5" xfId="1" applyNumberFormat="1" applyFont="1" applyBorder="1" applyProtection="1">
      <protection locked="0"/>
    </xf>
    <xf numFmtId="4" fontId="2" fillId="0" borderId="0" xfId="1" applyNumberFormat="1" applyFont="1" applyBorder="1" applyProtection="1">
      <protection locked="0"/>
    </xf>
    <xf numFmtId="3" fontId="2" fillId="0" borderId="0" xfId="1" applyNumberFormat="1" applyFont="1" applyBorder="1" applyAlignment="1" applyProtection="1">
      <alignment horizontal="right"/>
      <protection locked="0"/>
    </xf>
    <xf numFmtId="3" fontId="2" fillId="0" borderId="7" xfId="1" applyNumberFormat="1" applyFont="1" applyBorder="1" applyProtection="1">
      <protection locked="0"/>
    </xf>
    <xf numFmtId="3" fontId="2" fillId="0" borderId="8" xfId="1" applyNumberFormat="1" applyFont="1" applyBorder="1" applyProtection="1">
      <protection locked="0"/>
    </xf>
    <xf numFmtId="0" fontId="2" fillId="0" borderId="0" xfId="2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Border="1" applyAlignment="1" applyProtection="1">
      <alignment horizontal="center"/>
    </xf>
    <xf numFmtId="3" fontId="2" fillId="0" borderId="4" xfId="1" applyNumberFormat="1" applyFont="1" applyBorder="1" applyProtection="1">
      <protection locked="0"/>
    </xf>
    <xf numFmtId="0" fontId="2" fillId="0" borderId="0" xfId="2" applyNumberFormat="1" applyFont="1" applyBorder="1" applyProtection="1"/>
    <xf numFmtId="3" fontId="4" fillId="0" borderId="0" xfId="1" applyNumberFormat="1" applyFont="1" applyFill="1" applyBorder="1" applyProtection="1"/>
    <xf numFmtId="0" fontId="0" fillId="0" borderId="0" xfId="0" applyFill="1" applyAlignment="1" applyProtection="1">
      <protection locked="0"/>
    </xf>
    <xf numFmtId="0" fontId="0" fillId="0" borderId="0" xfId="0" applyBorder="1" applyAlignment="1" applyProtection="1"/>
    <xf numFmtId="3" fontId="2" fillId="0" borderId="0" xfId="1" applyNumberFormat="1" applyFont="1" applyBorder="1" applyProtection="1"/>
    <xf numFmtId="0" fontId="0" fillId="0" borderId="0" xfId="0" applyAlignment="1" applyProtection="1"/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0" borderId="1" xfId="0" applyFont="1" applyBorder="1" applyAlignment="1" applyProtection="1"/>
    <xf numFmtId="0" fontId="2" fillId="2" borderId="2" xfId="0" applyFont="1" applyFill="1" applyBorder="1" applyAlignment="1" applyProtection="1"/>
    <xf numFmtId="4" fontId="2" fillId="3" borderId="2" xfId="1" applyNumberFormat="1" applyFont="1" applyFill="1" applyBorder="1" applyProtection="1"/>
    <xf numFmtId="3" fontId="4" fillId="4" borderId="2" xfId="1" applyNumberFormat="1" applyFont="1" applyFill="1" applyBorder="1" applyAlignment="1" applyProtection="1">
      <alignment horizontal="center"/>
    </xf>
    <xf numFmtId="2" fontId="2" fillId="0" borderId="1" xfId="0" applyNumberFormat="1" applyFont="1" applyBorder="1" applyAlignment="1" applyProtection="1">
      <protection locked="0"/>
    </xf>
    <xf numFmtId="2" fontId="2" fillId="0" borderId="2" xfId="0" applyNumberFormat="1" applyFont="1" applyBorder="1" applyAlignment="1" applyProtection="1">
      <protection locked="0"/>
    </xf>
    <xf numFmtId="2" fontId="2" fillId="0" borderId="3" xfId="0" applyNumberFormat="1" applyFont="1" applyBorder="1" applyAlignment="1" applyProtection="1">
      <protection locked="0"/>
    </xf>
    <xf numFmtId="0" fontId="2" fillId="2" borderId="0" xfId="0" applyFont="1" applyFill="1" applyBorder="1" applyAlignment="1" applyProtection="1"/>
    <xf numFmtId="4" fontId="2" fillId="3" borderId="0" xfId="1" applyNumberFormat="1" applyFont="1" applyFill="1" applyBorder="1" applyProtection="1"/>
    <xf numFmtId="3" fontId="4" fillId="4" borderId="0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Protection="1">
      <protection locked="0"/>
    </xf>
    <xf numFmtId="2" fontId="2" fillId="0" borderId="0" xfId="1" applyNumberFormat="1" applyFont="1" applyFill="1" applyBorder="1" applyProtection="1">
      <protection locked="0"/>
    </xf>
    <xf numFmtId="2" fontId="2" fillId="0" borderId="5" xfId="1" applyNumberFormat="1" applyFont="1" applyFill="1" applyBorder="1" applyProtection="1">
      <protection locked="0"/>
    </xf>
    <xf numFmtId="0" fontId="4" fillId="2" borderId="7" xfId="0" applyFont="1" applyFill="1" applyBorder="1" applyAlignment="1" applyProtection="1"/>
    <xf numFmtId="4" fontId="4" fillId="3" borderId="7" xfId="1" applyNumberFormat="1" applyFont="1" applyFill="1" applyBorder="1" applyProtection="1"/>
    <xf numFmtId="3" fontId="4" fillId="4" borderId="7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Protection="1"/>
    <xf numFmtId="2" fontId="4" fillId="3" borderId="7" xfId="1" applyNumberFormat="1" applyFont="1" applyFill="1" applyBorder="1" applyProtection="1"/>
    <xf numFmtId="2" fontId="4" fillId="3" borderId="8" xfId="1" applyNumberFormat="1" applyFont="1" applyFill="1" applyBorder="1" applyProtection="1"/>
    <xf numFmtId="2" fontId="2" fillId="0" borderId="0" xfId="1" applyNumberFormat="1" applyFont="1" applyFill="1" applyProtection="1">
      <protection locked="0"/>
    </xf>
    <xf numFmtId="0" fontId="2" fillId="0" borderId="0" xfId="0" applyFont="1" applyAlignment="1" applyProtection="1"/>
    <xf numFmtId="3" fontId="2" fillId="0" borderId="0" xfId="1" applyNumberFormat="1" applyFont="1" applyProtection="1"/>
    <xf numFmtId="0" fontId="2" fillId="0" borderId="0" xfId="2" applyNumberFormat="1" applyFont="1" applyProtection="1"/>
    <xf numFmtId="0" fontId="6" fillId="0" borderId="0" xfId="2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2" fillId="0" borderId="7" xfId="1" applyNumberFormat="1" applyFont="1" applyFill="1" applyBorder="1" applyAlignment="1" applyProtection="1">
      <alignment horizontal="center"/>
    </xf>
    <xf numFmtId="3" fontId="2" fillId="0" borderId="7" xfId="1" applyNumberFormat="1" applyFont="1" applyBorder="1" applyProtection="1"/>
    <xf numFmtId="3" fontId="4" fillId="0" borderId="0" xfId="1" applyNumberFormat="1" applyFont="1" applyAlignment="1" applyProtection="1">
      <alignment horizontal="center"/>
    </xf>
    <xf numFmtId="0" fontId="0" fillId="0" borderId="2" xfId="0" applyBorder="1" applyAlignment="1" applyProtection="1"/>
    <xf numFmtId="3" fontId="4" fillId="0" borderId="2" xfId="1" applyNumberFormat="1" applyFont="1" applyBorder="1" applyAlignment="1" applyProtection="1">
      <alignment horizontal="center"/>
    </xf>
    <xf numFmtId="3" fontId="4" fillId="0" borderId="1" xfId="1" applyNumberFormat="1" applyFont="1" applyBorder="1" applyAlignment="1" applyProtection="1">
      <alignment horizontal="center"/>
    </xf>
    <xf numFmtId="3" fontId="4" fillId="0" borderId="3" xfId="1" applyNumberFormat="1" applyFont="1" applyBorder="1" applyAlignment="1" applyProtection="1">
      <alignment horizontal="center"/>
    </xf>
    <xf numFmtId="3" fontId="2" fillId="5" borderId="0" xfId="1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/>
    <xf numFmtId="0" fontId="2" fillId="6" borderId="0" xfId="2" applyNumberFormat="1" applyFont="1" applyFill="1" applyBorder="1" applyProtection="1"/>
    <xf numFmtId="3" fontId="2" fillId="7" borderId="0" xfId="1" applyNumberFormat="1" applyFont="1" applyFill="1" applyBorder="1" applyProtection="1"/>
    <xf numFmtId="3" fontId="2" fillId="7" borderId="0" xfId="1" applyNumberFormat="1" applyFont="1" applyFill="1" applyBorder="1" applyAlignment="1" applyProtection="1">
      <alignment horizontal="center"/>
    </xf>
    <xf numFmtId="0" fontId="4" fillId="6" borderId="0" xfId="2" applyNumberFormat="1" applyFont="1" applyFill="1" applyBorder="1" applyProtection="1"/>
    <xf numFmtId="0" fontId="2" fillId="8" borderId="0" xfId="2" applyNumberFormat="1" applyFont="1" applyFill="1" applyBorder="1" applyProtection="1"/>
    <xf numFmtId="3" fontId="2" fillId="8" borderId="0" xfId="1" applyNumberFormat="1" applyFont="1" applyFill="1" applyBorder="1" applyAlignment="1" applyProtection="1">
      <alignment horizontal="center"/>
    </xf>
    <xf numFmtId="3" fontId="2" fillId="7" borderId="5" xfId="1" applyNumberFormat="1" applyFont="1" applyFill="1" applyBorder="1" applyAlignment="1" applyProtection="1">
      <alignment horizontal="center"/>
    </xf>
    <xf numFmtId="0" fontId="2" fillId="9" borderId="0" xfId="2" applyNumberFormat="1" applyFont="1" applyFill="1" applyBorder="1" applyProtection="1"/>
    <xf numFmtId="3" fontId="2" fillId="10" borderId="0" xfId="1" applyNumberFormat="1" applyFont="1" applyFill="1" applyBorder="1" applyProtection="1"/>
    <xf numFmtId="3" fontId="2" fillId="10" borderId="0" xfId="1" applyNumberFormat="1" applyFont="1" applyFill="1" applyBorder="1" applyAlignment="1" applyProtection="1">
      <alignment horizontal="center"/>
    </xf>
    <xf numFmtId="0" fontId="4" fillId="9" borderId="0" xfId="2" applyNumberFormat="1" applyFont="1" applyFill="1" applyBorder="1" applyProtection="1"/>
    <xf numFmtId="0" fontId="2" fillId="11" borderId="0" xfId="2" applyNumberFormat="1" applyFont="1" applyFill="1" applyBorder="1" applyProtection="1"/>
    <xf numFmtId="3" fontId="2" fillId="11" borderId="0" xfId="1" applyNumberFormat="1" applyFont="1" applyFill="1" applyBorder="1" applyAlignment="1" applyProtection="1">
      <alignment horizontal="center"/>
    </xf>
    <xf numFmtId="0" fontId="2" fillId="7" borderId="0" xfId="2" applyNumberFormat="1" applyFont="1" applyFill="1" applyBorder="1" applyProtection="1"/>
    <xf numFmtId="0" fontId="2" fillId="10" borderId="0" xfId="2" applyNumberFormat="1" applyFont="1" applyFill="1" applyBorder="1" applyProtection="1"/>
    <xf numFmtId="3" fontId="2" fillId="12" borderId="0" xfId="1" applyNumberFormat="1" applyFont="1" applyFill="1" applyBorder="1" applyProtection="1"/>
    <xf numFmtId="0" fontId="4" fillId="0" borderId="4" xfId="2" applyNumberFormat="1" applyFont="1" applyBorder="1" applyAlignment="1" applyProtection="1">
      <alignment horizontal="left"/>
      <protection locked="0"/>
    </xf>
    <xf numFmtId="0" fontId="2" fillId="0" borderId="4" xfId="2" applyNumberFormat="1" applyFont="1" applyBorder="1" applyProtection="1">
      <protection locked="0"/>
    </xf>
    <xf numFmtId="3" fontId="2" fillId="0" borderId="0" xfId="1" applyNumberFormat="1" applyFont="1" applyBorder="1" applyAlignment="1" applyProtection="1">
      <alignment horizontal="center"/>
      <protection locked="0"/>
    </xf>
    <xf numFmtId="0" fontId="2" fillId="0" borderId="4" xfId="2" applyNumberFormat="1" applyFont="1" applyFill="1" applyBorder="1" applyProtection="1">
      <protection locked="0"/>
    </xf>
    <xf numFmtId="0" fontId="2" fillId="0" borderId="0" xfId="2" applyNumberFormat="1" applyFont="1" applyFill="1" applyBorder="1" applyProtection="1">
      <protection locked="0"/>
    </xf>
    <xf numFmtId="0" fontId="2" fillId="0" borderId="6" xfId="2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4" xfId="1" applyNumberFormat="1" applyFont="1" applyFill="1" applyBorder="1" applyProtection="1">
      <protection locked="0"/>
    </xf>
    <xf numFmtId="3" fontId="4" fillId="0" borderId="5" xfId="1" applyNumberFormat="1" applyFont="1" applyFill="1" applyBorder="1" applyProtection="1">
      <protection locked="0"/>
    </xf>
    <xf numFmtId="2" fontId="4" fillId="0" borderId="0" xfId="1" applyNumberFormat="1" applyFont="1" applyFill="1" applyBorder="1" applyProtection="1">
      <protection locked="0"/>
    </xf>
    <xf numFmtId="2" fontId="4" fillId="0" borderId="4" xfId="1" applyNumberFormat="1" applyFont="1" applyFill="1" applyBorder="1" applyProtection="1">
      <protection locked="0"/>
    </xf>
    <xf numFmtId="0" fontId="2" fillId="0" borderId="0" xfId="2" applyNumberFormat="1" applyFont="1" applyFill="1" applyProtection="1">
      <protection locked="0"/>
    </xf>
    <xf numFmtId="3" fontId="2" fillId="7" borderId="0" xfId="1" applyNumberFormat="1" applyFont="1" applyFill="1" applyBorder="1" applyProtection="1">
      <protection locked="0"/>
    </xf>
    <xf numFmtId="3" fontId="2" fillId="10" borderId="0" xfId="1" applyNumberFormat="1" applyFont="1" applyFill="1" applyBorder="1" applyProtection="1">
      <protection locked="0"/>
    </xf>
    <xf numFmtId="0" fontId="0" fillId="12" borderId="0" xfId="0" applyFill="1" applyAlignment="1" applyProtection="1">
      <protection locked="0"/>
    </xf>
    <xf numFmtId="3" fontId="4" fillId="0" borderId="4" xfId="1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protection locked="0"/>
    </xf>
    <xf numFmtId="49" fontId="2" fillId="5" borderId="4" xfId="0" applyNumberFormat="1" applyFont="1" applyFill="1" applyBorder="1" applyAlignment="1" applyProtection="1">
      <protection locked="0"/>
    </xf>
    <xf numFmtId="0" fontId="2" fillId="6" borderId="4" xfId="2" applyNumberFormat="1" applyFont="1" applyFill="1" applyBorder="1" applyProtection="1">
      <protection locked="0"/>
    </xf>
    <xf numFmtId="0" fontId="2" fillId="9" borderId="4" xfId="2" applyNumberFormat="1" applyFont="1" applyFill="1" applyBorder="1" applyProtection="1">
      <protection locked="0"/>
    </xf>
    <xf numFmtId="3" fontId="2" fillId="0" borderId="5" xfId="1" applyNumberFormat="1" applyFont="1" applyBorder="1" applyProtection="1"/>
    <xf numFmtId="3" fontId="4" fillId="0" borderId="0" xfId="1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Protection="1"/>
    <xf numFmtId="0" fontId="2" fillId="0" borderId="0" xfId="0" applyFont="1" applyFill="1" applyAlignment="1" applyProtection="1"/>
    <xf numFmtId="4" fontId="2" fillId="0" borderId="0" xfId="1" applyNumberFormat="1" applyFont="1" applyFill="1" applyProtection="1"/>
    <xf numFmtId="3" fontId="4" fillId="0" borderId="0" xfId="1" applyNumberFormat="1" applyFont="1" applyFill="1" applyAlignment="1" applyProtection="1">
      <alignment horizontal="center"/>
    </xf>
    <xf numFmtId="0" fontId="2" fillId="13" borderId="4" xfId="2" applyNumberFormat="1" applyFont="1" applyFill="1" applyBorder="1" applyProtection="1">
      <protection locked="0"/>
    </xf>
    <xf numFmtId="0" fontId="2" fillId="13" borderId="0" xfId="2" applyNumberFormat="1" applyFont="1" applyFill="1" applyBorder="1" applyProtection="1"/>
    <xf numFmtId="3" fontId="2" fillId="14" borderId="0" xfId="1" applyNumberFormat="1" applyFont="1" applyFill="1" applyBorder="1" applyProtection="1"/>
    <xf numFmtId="3" fontId="2" fillId="14" borderId="0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/>
      <protection locked="0"/>
    </xf>
    <xf numFmtId="3" fontId="4" fillId="10" borderId="5" xfId="1" applyNumberFormat="1" applyFont="1" applyFill="1" applyBorder="1" applyAlignment="1" applyProtection="1">
      <alignment horizontal="center"/>
    </xf>
    <xf numFmtId="0" fontId="2" fillId="16" borderId="4" xfId="2" applyNumberFormat="1" applyFont="1" applyFill="1" applyBorder="1" applyAlignment="1" applyProtection="1">
      <alignment horizontal="left"/>
      <protection locked="0"/>
    </xf>
    <xf numFmtId="0" fontId="2" fillId="16" borderId="0" xfId="2" applyNumberFormat="1" applyFont="1" applyFill="1" applyBorder="1" applyProtection="1"/>
    <xf numFmtId="3" fontId="2" fillId="16" borderId="5" xfId="1" applyNumberFormat="1" applyFont="1" applyFill="1" applyBorder="1" applyAlignment="1" applyProtection="1">
      <alignment horizontal="center"/>
    </xf>
    <xf numFmtId="0" fontId="2" fillId="18" borderId="4" xfId="2" applyNumberFormat="1" applyFont="1" applyFill="1" applyBorder="1" applyProtection="1">
      <protection locked="0"/>
    </xf>
    <xf numFmtId="0" fontId="4" fillId="18" borderId="0" xfId="2" applyNumberFormat="1" applyFont="1" applyFill="1" applyBorder="1" applyProtection="1"/>
    <xf numFmtId="3" fontId="4" fillId="18" borderId="0" xfId="1" applyNumberFormat="1" applyFont="1" applyFill="1" applyBorder="1" applyAlignment="1" applyProtection="1">
      <alignment horizontal="center"/>
    </xf>
    <xf numFmtId="0" fontId="2" fillId="18" borderId="4" xfId="2" applyNumberFormat="1" applyFont="1" applyFill="1" applyBorder="1" applyAlignment="1" applyProtection="1">
      <alignment horizontal="left"/>
      <protection locked="0"/>
    </xf>
    <xf numFmtId="0" fontId="2" fillId="18" borderId="0" xfId="2" applyNumberFormat="1" applyFont="1" applyFill="1" applyBorder="1" applyProtection="1"/>
    <xf numFmtId="3" fontId="2" fillId="18" borderId="0" xfId="1" applyNumberFormat="1" applyFont="1" applyFill="1" applyBorder="1" applyAlignment="1" applyProtection="1">
      <alignment horizontal="center"/>
    </xf>
    <xf numFmtId="3" fontId="2" fillId="18" borderId="0" xfId="1" applyNumberFormat="1" applyFont="1" applyFill="1" applyBorder="1" applyProtection="1"/>
    <xf numFmtId="0" fontId="4" fillId="18" borderId="7" xfId="2" applyNumberFormat="1" applyFont="1" applyFill="1" applyBorder="1" applyProtection="1"/>
    <xf numFmtId="3" fontId="4" fillId="18" borderId="7" xfId="1" applyNumberFormat="1" applyFont="1" applyFill="1" applyBorder="1" applyAlignment="1" applyProtection="1">
      <alignment horizontal="center"/>
    </xf>
    <xf numFmtId="0" fontId="2" fillId="19" borderId="4" xfId="2" applyNumberFormat="1" applyFont="1" applyFill="1" applyBorder="1" applyProtection="1">
      <protection locked="0"/>
    </xf>
    <xf numFmtId="0" fontId="2" fillId="19" borderId="0" xfId="2" applyNumberFormat="1" applyFont="1" applyFill="1" applyBorder="1" applyProtection="1"/>
    <xf numFmtId="3" fontId="2" fillId="20" borderId="0" xfId="1" applyNumberFormat="1" applyFont="1" applyFill="1" applyBorder="1" applyAlignment="1" applyProtection="1">
      <alignment horizontal="center"/>
    </xf>
    <xf numFmtId="49" fontId="2" fillId="21" borderId="4" xfId="2" applyNumberFormat="1" applyFont="1" applyFill="1" applyBorder="1" applyAlignment="1" applyProtection="1">
      <alignment horizontal="left"/>
      <protection locked="0"/>
    </xf>
    <xf numFmtId="0" fontId="2" fillId="21" borderId="0" xfId="2" applyNumberFormat="1" applyFont="1" applyFill="1" applyBorder="1" applyProtection="1"/>
    <xf numFmtId="0" fontId="2" fillId="19" borderId="4" xfId="2" applyNumberFormat="1" applyFont="1" applyFill="1" applyBorder="1" applyAlignment="1" applyProtection="1">
      <alignment horizontal="left"/>
      <protection locked="0"/>
    </xf>
    <xf numFmtId="0" fontId="2" fillId="21" borderId="4" xfId="2" applyNumberFormat="1" applyFont="1" applyFill="1" applyBorder="1" applyAlignment="1" applyProtection="1">
      <alignment horizontal="left"/>
      <protection locked="0"/>
    </xf>
    <xf numFmtId="0" fontId="2" fillId="21" borderId="4" xfId="2" applyNumberFormat="1" applyFont="1" applyFill="1" applyBorder="1" applyProtection="1">
      <protection locked="0"/>
    </xf>
    <xf numFmtId="0" fontId="2" fillId="20" borderId="0" xfId="2" applyNumberFormat="1" applyFont="1" applyFill="1" applyBorder="1" applyProtection="1"/>
    <xf numFmtId="0" fontId="2" fillId="21" borderId="0" xfId="2" applyNumberFormat="1" applyFont="1" applyFill="1" applyBorder="1" applyProtection="1">
      <protection locked="0"/>
    </xf>
    <xf numFmtId="0" fontId="2" fillId="18" borderId="7" xfId="2" applyNumberFormat="1" applyFont="1" applyFill="1" applyBorder="1" applyProtection="1"/>
    <xf numFmtId="0" fontId="4" fillId="23" borderId="0" xfId="0" applyFont="1" applyFill="1" applyBorder="1" applyAlignment="1" applyProtection="1"/>
    <xf numFmtId="0" fontId="2" fillId="24" borderId="4" xfId="2" applyNumberFormat="1" applyFont="1" applyFill="1" applyBorder="1" applyProtection="1">
      <protection locked="0"/>
    </xf>
    <xf numFmtId="0" fontId="2" fillId="24" borderId="0" xfId="2" applyNumberFormat="1" applyFont="1" applyFill="1" applyBorder="1" applyProtection="1"/>
    <xf numFmtId="3" fontId="2" fillId="22" borderId="0" xfId="1" applyNumberFormat="1" applyFont="1" applyFill="1" applyBorder="1" applyAlignment="1" applyProtection="1">
      <alignment horizontal="center"/>
    </xf>
    <xf numFmtId="3" fontId="2" fillId="22" borderId="0" xfId="1" applyNumberFormat="1" applyFont="1" applyFill="1" applyBorder="1" applyProtection="1">
      <protection locked="0"/>
    </xf>
    <xf numFmtId="0" fontId="4" fillId="13" borderId="0" xfId="2" applyNumberFormat="1" applyFont="1" applyFill="1" applyBorder="1" applyProtection="1"/>
    <xf numFmtId="0" fontId="2" fillId="14" borderId="0" xfId="2" applyNumberFormat="1" applyFont="1" applyFill="1" applyBorder="1" applyProtection="1"/>
    <xf numFmtId="0" fontId="2" fillId="22" borderId="0" xfId="2" applyNumberFormat="1" applyFont="1" applyFill="1" applyBorder="1" applyProtection="1"/>
    <xf numFmtId="0" fontId="2" fillId="22" borderId="4" xfId="2" applyNumberFormat="1" applyFont="1" applyFill="1" applyBorder="1" applyProtection="1">
      <protection locked="0"/>
    </xf>
    <xf numFmtId="3" fontId="2" fillId="22" borderId="5" xfId="1" applyNumberFormat="1" applyFont="1" applyFill="1" applyBorder="1" applyAlignment="1" applyProtection="1">
      <alignment horizontal="center"/>
    </xf>
    <xf numFmtId="0" fontId="4" fillId="24" borderId="0" xfId="2" applyNumberFormat="1" applyFont="1" applyFill="1" applyBorder="1" applyProtection="1"/>
    <xf numFmtId="3" fontId="4" fillId="22" borderId="5" xfId="1" applyNumberFormat="1" applyFont="1" applyFill="1" applyBorder="1" applyAlignment="1" applyProtection="1">
      <alignment horizontal="center"/>
    </xf>
    <xf numFmtId="0" fontId="2" fillId="25" borderId="0" xfId="2" applyNumberFormat="1" applyFont="1" applyFill="1" applyBorder="1" applyProtection="1"/>
    <xf numFmtId="3" fontId="2" fillId="25" borderId="0" xfId="1" applyNumberFormat="1" applyFont="1" applyFill="1" applyBorder="1" applyAlignment="1" applyProtection="1">
      <alignment horizontal="center"/>
    </xf>
    <xf numFmtId="0" fontId="2" fillId="14" borderId="4" xfId="2" applyNumberFormat="1" applyFont="1" applyFill="1" applyBorder="1" applyProtection="1">
      <protection locked="0"/>
    </xf>
    <xf numFmtId="0" fontId="2" fillId="15" borderId="0" xfId="2" applyNumberFormat="1" applyFont="1" applyFill="1" applyBorder="1" applyProtection="1"/>
    <xf numFmtId="3" fontId="2" fillId="15" borderId="0" xfId="1" applyNumberFormat="1" applyFont="1" applyFill="1" applyBorder="1" applyAlignment="1" applyProtection="1">
      <alignment horizontal="center"/>
    </xf>
    <xf numFmtId="0" fontId="2" fillId="17" borderId="4" xfId="2" applyNumberFormat="1" applyFont="1" applyFill="1" applyBorder="1" applyProtection="1">
      <protection locked="0"/>
    </xf>
    <xf numFmtId="4" fontId="2" fillId="0" borderId="4" xfId="1" applyNumberFormat="1" applyFont="1" applyFill="1" applyBorder="1" applyProtection="1">
      <protection locked="0"/>
    </xf>
    <xf numFmtId="4" fontId="2" fillId="0" borderId="0" xfId="1" applyNumberFormat="1" applyFont="1" applyFill="1" applyBorder="1" applyProtection="1">
      <protection locked="0"/>
    </xf>
    <xf numFmtId="4" fontId="2" fillId="0" borderId="5" xfId="1" applyNumberFormat="1" applyFont="1" applyFill="1" applyBorder="1" applyProtection="1">
      <protection locked="0"/>
    </xf>
    <xf numFmtId="4" fontId="2" fillId="0" borderId="4" xfId="1" applyNumberFormat="1" applyFont="1" applyBorder="1" applyProtection="1">
      <protection locked="0"/>
    </xf>
    <xf numFmtId="4" fontId="2" fillId="0" borderId="5" xfId="1" applyNumberFormat="1" applyFont="1" applyBorder="1" applyProtection="1">
      <protection locked="0"/>
    </xf>
    <xf numFmtId="4" fontId="2" fillId="5" borderId="4" xfId="1" applyNumberFormat="1" applyFont="1" applyFill="1" applyBorder="1" applyAlignment="1" applyProtection="1">
      <alignment horizontal="right"/>
      <protection locked="0"/>
    </xf>
    <xf numFmtId="4" fontId="2" fillId="5" borderId="0" xfId="1" applyNumberFormat="1" applyFont="1" applyFill="1" applyBorder="1" applyAlignment="1" applyProtection="1">
      <alignment horizontal="right"/>
      <protection locked="0"/>
    </xf>
    <xf numFmtId="4" fontId="2" fillId="5" borderId="5" xfId="1" applyNumberFormat="1" applyFont="1" applyFill="1" applyBorder="1" applyAlignment="1" applyProtection="1">
      <alignment horizontal="right"/>
      <protection locked="0"/>
    </xf>
    <xf numFmtId="4" fontId="2" fillId="18" borderId="0" xfId="1" applyNumberFormat="1" applyFont="1" applyFill="1" applyBorder="1" applyProtection="1"/>
    <xf numFmtId="4" fontId="2" fillId="18" borderId="4" xfId="1" applyNumberFormat="1" applyFont="1" applyFill="1" applyBorder="1" applyProtection="1"/>
    <xf numFmtId="4" fontId="2" fillId="18" borderId="5" xfId="1" applyNumberFormat="1" applyFont="1" applyFill="1" applyBorder="1" applyProtection="1"/>
    <xf numFmtId="4" fontId="4" fillId="18" borderId="4" xfId="1" applyNumberFormat="1" applyFont="1" applyFill="1" applyBorder="1" applyProtection="1"/>
    <xf numFmtId="4" fontId="4" fillId="18" borderId="0" xfId="1" applyNumberFormat="1" applyFont="1" applyFill="1" applyBorder="1" applyProtection="1"/>
    <xf numFmtId="4" fontId="4" fillId="18" borderId="5" xfId="1" applyNumberFormat="1" applyFont="1" applyFill="1" applyBorder="1" applyProtection="1"/>
    <xf numFmtId="4" fontId="2" fillId="8" borderId="4" xfId="1" applyNumberFormat="1" applyFont="1" applyFill="1" applyBorder="1" applyProtection="1">
      <protection locked="0"/>
    </xf>
    <xf numFmtId="4" fontId="2" fillId="8" borderId="0" xfId="1" applyNumberFormat="1" applyFont="1" applyFill="1" applyBorder="1" applyProtection="1">
      <protection locked="0"/>
    </xf>
    <xf numFmtId="4" fontId="2" fillId="8" borderId="5" xfId="1" applyNumberFormat="1" applyFont="1" applyFill="1" applyBorder="1" applyProtection="1">
      <protection locked="0"/>
    </xf>
    <xf numFmtId="4" fontId="2" fillId="11" borderId="4" xfId="1" applyNumberFormat="1" applyFont="1" applyFill="1" applyBorder="1" applyProtection="1">
      <protection locked="0"/>
    </xf>
    <xf numFmtId="4" fontId="2" fillId="11" borderId="0" xfId="1" applyNumberFormat="1" applyFont="1" applyFill="1" applyBorder="1" applyProtection="1">
      <protection locked="0"/>
    </xf>
    <xf numFmtId="4" fontId="2" fillId="11" borderId="5" xfId="1" applyNumberFormat="1" applyFont="1" applyFill="1" applyBorder="1" applyProtection="1">
      <protection locked="0"/>
    </xf>
    <xf numFmtId="4" fontId="2" fillId="22" borderId="4" xfId="1" applyNumberFormat="1" applyFont="1" applyFill="1" applyBorder="1" applyProtection="1">
      <protection locked="0"/>
    </xf>
    <xf numFmtId="4" fontId="2" fillId="22" borderId="0" xfId="1" applyNumberFormat="1" applyFont="1" applyFill="1" applyBorder="1" applyProtection="1">
      <protection locked="0"/>
    </xf>
    <xf numFmtId="4" fontId="2" fillId="22" borderId="5" xfId="1" applyNumberFormat="1" applyFont="1" applyFill="1" applyBorder="1" applyProtection="1">
      <protection locked="0"/>
    </xf>
    <xf numFmtId="4" fontId="2" fillId="16" borderId="0" xfId="1" applyNumberFormat="1" applyFont="1" applyFill="1" applyBorder="1" applyProtection="1"/>
    <xf numFmtId="4" fontId="2" fillId="16" borderId="5" xfId="1" applyNumberFormat="1" applyFont="1" applyFill="1" applyBorder="1" applyProtection="1"/>
    <xf numFmtId="4" fontId="2" fillId="16" borderId="4" xfId="1" applyNumberFormat="1" applyFont="1" applyFill="1" applyBorder="1" applyProtection="1"/>
    <xf numFmtId="4" fontId="2" fillId="14" borderId="4" xfId="1" applyNumberFormat="1" applyFont="1" applyFill="1" applyBorder="1" applyProtection="1">
      <protection locked="0"/>
    </xf>
    <xf numFmtId="4" fontId="2" fillId="14" borderId="0" xfId="1" applyNumberFormat="1" applyFont="1" applyFill="1" applyBorder="1" applyProtection="1">
      <protection locked="0"/>
    </xf>
    <xf numFmtId="4" fontId="2" fillId="14" borderId="5" xfId="1" applyNumberFormat="1" applyFont="1" applyFill="1" applyBorder="1" applyProtection="1">
      <protection locked="0"/>
    </xf>
    <xf numFmtId="4" fontId="2" fillId="21" borderId="4" xfId="1" applyNumberFormat="1" applyFont="1" applyFill="1" applyBorder="1" applyProtection="1">
      <protection locked="0"/>
    </xf>
    <xf numFmtId="4" fontId="2" fillId="21" borderId="0" xfId="1" applyNumberFormat="1" applyFont="1" applyFill="1" applyBorder="1" applyProtection="1">
      <protection locked="0"/>
    </xf>
    <xf numFmtId="4" fontId="2" fillId="21" borderId="5" xfId="1" applyNumberFormat="1" applyFont="1" applyFill="1" applyBorder="1" applyProtection="1">
      <protection locked="0"/>
    </xf>
    <xf numFmtId="4" fontId="2" fillId="25" borderId="4" xfId="1" applyNumberFormat="1" applyFont="1" applyFill="1" applyBorder="1" applyProtection="1">
      <protection locked="0"/>
    </xf>
    <xf numFmtId="4" fontId="2" fillId="25" borderId="0" xfId="1" applyNumberFormat="1" applyFont="1" applyFill="1" applyBorder="1" applyProtection="1">
      <protection locked="0"/>
    </xf>
    <xf numFmtId="4" fontId="2" fillId="25" borderId="5" xfId="1" applyNumberFormat="1" applyFont="1" applyFill="1" applyBorder="1" applyProtection="1">
      <protection locked="0"/>
    </xf>
    <xf numFmtId="4" fontId="4" fillId="14" borderId="4" xfId="1" applyNumberFormat="1" applyFont="1" applyFill="1" applyBorder="1" applyProtection="1"/>
    <xf numFmtId="4" fontId="4" fillId="14" borderId="0" xfId="1" applyNumberFormat="1" applyFont="1" applyFill="1" applyBorder="1" applyProtection="1"/>
    <xf numFmtId="4" fontId="4" fillId="14" borderId="5" xfId="1" applyNumberFormat="1" applyFont="1" applyFill="1" applyBorder="1" applyProtection="1"/>
    <xf numFmtId="4" fontId="4" fillId="7" borderId="0" xfId="1" applyNumberFormat="1" applyFont="1" applyFill="1" applyBorder="1" applyProtection="1"/>
    <xf numFmtId="4" fontId="4" fillId="7" borderId="5" xfId="1" applyNumberFormat="1" applyFont="1" applyFill="1" applyBorder="1" applyProtection="1"/>
    <xf numFmtId="4" fontId="4" fillId="10" borderId="0" xfId="1" applyNumberFormat="1" applyFont="1" applyFill="1" applyBorder="1" applyProtection="1"/>
    <xf numFmtId="4" fontId="4" fillId="10" borderId="5" xfId="1" applyNumberFormat="1" applyFont="1" applyFill="1" applyBorder="1" applyProtection="1"/>
    <xf numFmtId="4" fontId="4" fillId="22" borderId="0" xfId="1" applyNumberFormat="1" applyFont="1" applyFill="1" applyBorder="1" applyProtection="1"/>
    <xf numFmtId="4" fontId="4" fillId="22" borderId="5" xfId="1" applyNumberFormat="1" applyFont="1" applyFill="1" applyBorder="1" applyProtection="1"/>
    <xf numFmtId="4" fontId="2" fillId="15" borderId="4" xfId="1" applyNumberFormat="1" applyFont="1" applyFill="1" applyBorder="1" applyProtection="1"/>
    <xf numFmtId="4" fontId="2" fillId="15" borderId="0" xfId="1" applyNumberFormat="1" applyFont="1" applyFill="1" applyBorder="1" applyProtection="1"/>
    <xf numFmtId="4" fontId="2" fillId="15" borderId="5" xfId="1" applyNumberFormat="1" applyFont="1" applyFill="1" applyBorder="1" applyProtection="1"/>
    <xf numFmtId="4" fontId="2" fillId="8" borderId="4" xfId="1" applyNumberFormat="1" applyFont="1" applyFill="1" applyBorder="1" applyProtection="1"/>
    <xf numFmtId="4" fontId="2" fillId="8" borderId="0" xfId="1" applyNumberFormat="1" applyFont="1" applyFill="1" applyBorder="1" applyProtection="1"/>
    <xf numFmtId="4" fontId="2" fillId="8" borderId="5" xfId="1" applyNumberFormat="1" applyFont="1" applyFill="1" applyBorder="1" applyProtection="1"/>
    <xf numFmtId="4" fontId="2" fillId="11" borderId="4" xfId="1" applyNumberFormat="1" applyFont="1" applyFill="1" applyBorder="1" applyProtection="1"/>
    <xf numFmtId="4" fontId="2" fillId="11" borderId="0" xfId="1" applyNumberFormat="1" applyFont="1" applyFill="1" applyBorder="1" applyProtection="1"/>
    <xf numFmtId="4" fontId="2" fillId="11" borderId="5" xfId="1" applyNumberFormat="1" applyFont="1" applyFill="1" applyBorder="1" applyProtection="1"/>
    <xf numFmtId="4" fontId="2" fillId="25" borderId="4" xfId="1" applyNumberFormat="1" applyFont="1" applyFill="1" applyBorder="1" applyProtection="1"/>
    <xf numFmtId="4" fontId="2" fillId="25" borderId="0" xfId="1" applyNumberFormat="1" applyFont="1" applyFill="1" applyBorder="1" applyProtection="1"/>
    <xf numFmtId="4" fontId="2" fillId="25" borderId="5" xfId="1" applyNumberFormat="1" applyFont="1" applyFill="1" applyBorder="1" applyProtection="1"/>
    <xf numFmtId="4" fontId="4" fillId="23" borderId="0" xfId="1" applyNumberFormat="1" applyFont="1" applyFill="1" applyBorder="1" applyProtection="1"/>
    <xf numFmtId="4" fontId="4" fillId="18" borderId="6" xfId="1" applyNumberFormat="1" applyFont="1" applyFill="1" applyBorder="1" applyProtection="1"/>
    <xf numFmtId="4" fontId="4" fillId="18" borderId="7" xfId="1" applyNumberFormat="1" applyFont="1" applyFill="1" applyBorder="1" applyProtection="1"/>
    <xf numFmtId="4" fontId="4" fillId="18" borderId="8" xfId="1" applyNumberFormat="1" applyFont="1" applyFill="1" applyBorder="1" applyProtection="1"/>
    <xf numFmtId="4" fontId="4" fillId="17" borderId="7" xfId="1" applyNumberFormat="1" applyFont="1" applyFill="1" applyBorder="1" applyProtection="1"/>
    <xf numFmtId="4" fontId="4" fillId="17" borderId="0" xfId="1" applyNumberFormat="1" applyFont="1" applyFill="1" applyBorder="1" applyProtection="1"/>
    <xf numFmtId="4" fontId="2" fillId="17" borderId="0" xfId="1" applyNumberFormat="1" applyFont="1" applyFill="1" applyBorder="1" applyProtection="1"/>
    <xf numFmtId="4" fontId="2" fillId="14" borderId="0" xfId="1" applyNumberFormat="1" applyFont="1" applyFill="1" applyBorder="1" applyProtection="1"/>
    <xf numFmtId="4" fontId="2" fillId="7" borderId="0" xfId="1" applyNumberFormat="1" applyFont="1" applyFill="1" applyBorder="1" applyProtection="1"/>
    <xf numFmtId="4" fontId="2" fillId="10" borderId="0" xfId="1" applyNumberFormat="1" applyFont="1" applyFill="1" applyBorder="1" applyProtection="1"/>
    <xf numFmtId="4" fontId="2" fillId="22" borderId="0" xfId="1" applyNumberFormat="1" applyFont="1" applyFill="1" applyBorder="1" applyProtection="1"/>
    <xf numFmtId="4" fontId="2" fillId="5" borderId="0" xfId="1" applyNumberFormat="1" applyFont="1" applyFill="1" applyBorder="1" applyAlignment="1" applyProtection="1">
      <alignment horizontal="right"/>
    </xf>
    <xf numFmtId="4" fontId="2" fillId="20" borderId="0" xfId="1" applyNumberFormat="1" applyFont="1" applyFill="1" applyBorder="1" applyProtection="1"/>
    <xf numFmtId="4" fontId="2" fillId="0" borderId="0" xfId="1" applyNumberFormat="1" applyFont="1" applyBorder="1" applyAlignment="1" applyProtection="1">
      <alignment horizontal="right"/>
      <protection locked="0"/>
    </xf>
    <xf numFmtId="4" fontId="2" fillId="18" borderId="7" xfId="1" applyNumberFormat="1" applyFont="1" applyFill="1" applyBorder="1" applyProtection="1"/>
    <xf numFmtId="0" fontId="4" fillId="0" borderId="0" xfId="2" applyNumberFormat="1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3" fontId="2" fillId="0" borderId="0" xfId="1" applyNumberFormat="1" applyFont="1" applyBorder="1" applyAlignment="1" applyProtection="1">
      <alignment horizontal="left"/>
    </xf>
  </cellXfs>
  <cellStyles count="3">
    <cellStyle name="Comma" xfId="1" builtinId="3"/>
    <cellStyle name="Comma0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13"/>
  <sheetViews>
    <sheetView tabSelected="1" zoomScale="50" zoomScaleNormal="50" workbookViewId="0">
      <selection activeCell="T49" sqref="T49"/>
    </sheetView>
  </sheetViews>
  <sheetFormatPr defaultColWidth="9.109375" defaultRowHeight="14.4" x14ac:dyDescent="0.3"/>
  <cols>
    <col min="1" max="1" width="14.109375" style="2" customWidth="1"/>
    <col min="2" max="2" width="43.44140625" style="2" customWidth="1"/>
    <col min="3" max="3" width="20.5546875" style="2" customWidth="1"/>
    <col min="4" max="4" width="2.88671875" style="2" customWidth="1"/>
    <col min="5" max="5" width="34.21875" style="2" customWidth="1"/>
    <col min="6" max="6" width="23.44140625" style="2" customWidth="1"/>
    <col min="7" max="7" width="17.44140625" style="2" customWidth="1"/>
    <col min="8" max="8" width="16.77734375" style="2" customWidth="1"/>
    <col min="9" max="9" width="25.33203125" style="2" customWidth="1"/>
    <col min="10" max="10" width="18.77734375" style="2" customWidth="1"/>
    <col min="11" max="11" width="19" style="2" customWidth="1"/>
    <col min="12" max="12" width="25.6640625" style="2" customWidth="1"/>
    <col min="13" max="13" width="18.5546875" style="2" customWidth="1"/>
    <col min="14" max="14" width="22.5546875" style="2" customWidth="1"/>
    <col min="15" max="15" width="23.21875" style="2" customWidth="1"/>
    <col min="16" max="16" width="23.44140625" style="2" customWidth="1"/>
    <col min="17" max="16384" width="9.109375" style="2"/>
  </cols>
  <sheetData>
    <row r="1" spans="1:16" ht="16.5" thickBot="1" x14ac:dyDescent="0.3">
      <c r="A1" s="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18" x14ac:dyDescent="0.25">
      <c r="A2" s="223" t="s">
        <v>1</v>
      </c>
      <c r="B2" s="224"/>
      <c r="C2" s="3"/>
      <c r="D2" s="3"/>
      <c r="E2" s="3"/>
      <c r="F2" s="3"/>
      <c r="G2" s="107"/>
      <c r="H2" s="108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77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5.75" x14ac:dyDescent="0.25">
      <c r="A4" s="78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5.75" x14ac:dyDescent="0.25">
      <c r="A5" s="77" t="s">
        <v>2</v>
      </c>
      <c r="B5" s="5"/>
      <c r="C5" s="8"/>
      <c r="D5" s="23"/>
      <c r="E5" s="225" t="s">
        <v>3</v>
      </c>
      <c r="F5" s="225"/>
      <c r="G5" s="225"/>
      <c r="H5" s="225"/>
      <c r="I5" s="225"/>
      <c r="J5" s="225"/>
      <c r="K5" s="225"/>
      <c r="L5" s="225"/>
      <c r="M5" s="225"/>
      <c r="N5" s="8"/>
      <c r="O5" s="8"/>
      <c r="P5" s="9"/>
    </row>
    <row r="6" spans="1:16" ht="15.75" x14ac:dyDescent="0.25">
      <c r="A6" s="78"/>
      <c r="B6" s="19" t="s">
        <v>4</v>
      </c>
      <c r="C6" s="10"/>
      <c r="D6" s="17" t="s">
        <v>5</v>
      </c>
      <c r="N6" s="8"/>
      <c r="O6" s="8"/>
      <c r="P6" s="9"/>
    </row>
    <row r="7" spans="1:16" ht="15.75" x14ac:dyDescent="0.25">
      <c r="A7" s="78"/>
      <c r="B7" s="19" t="s">
        <v>6</v>
      </c>
      <c r="C7" s="10"/>
      <c r="D7" s="17" t="s">
        <v>5</v>
      </c>
      <c r="E7" s="23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15.75" x14ac:dyDescent="0.25">
      <c r="A8" s="78"/>
      <c r="B8" s="19" t="s">
        <v>8</v>
      </c>
      <c r="C8" s="10"/>
      <c r="D8" s="17" t="s">
        <v>5</v>
      </c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5.75" x14ac:dyDescent="0.25">
      <c r="A9" s="78"/>
      <c r="B9" s="19" t="s">
        <v>9</v>
      </c>
      <c r="C9" s="10"/>
      <c r="D9" s="17" t="s">
        <v>5</v>
      </c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5.75" x14ac:dyDescent="0.25">
      <c r="A10" s="78"/>
      <c r="B10" s="19" t="s">
        <v>10</v>
      </c>
      <c r="C10" s="10"/>
      <c r="D10" s="17" t="s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.75" x14ac:dyDescent="0.25">
      <c r="A11" s="78"/>
      <c r="B11" s="19" t="s">
        <v>11</v>
      </c>
      <c r="C11" s="10"/>
      <c r="D11" s="17" t="s">
        <v>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15.6" x14ac:dyDescent="0.3">
      <c r="A12" s="78"/>
      <c r="B12" s="139" t="s">
        <v>12</v>
      </c>
      <c r="C12" s="10"/>
      <c r="D12" s="17" t="s">
        <v>5</v>
      </c>
      <c r="E12" s="105" t="s">
        <v>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.6" x14ac:dyDescent="0.3">
      <c r="A13" s="78"/>
      <c r="B13" s="74" t="s">
        <v>133</v>
      </c>
      <c r="C13" s="10"/>
      <c r="D13" s="17" t="s">
        <v>5</v>
      </c>
      <c r="E13" s="62" t="s">
        <v>176</v>
      </c>
      <c r="F13" s="23" t="s">
        <v>153</v>
      </c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5.6" x14ac:dyDescent="0.3">
      <c r="A14" s="78"/>
      <c r="B14" s="75" t="s">
        <v>134</v>
      </c>
      <c r="C14" s="10"/>
      <c r="D14" s="17" t="s">
        <v>5</v>
      </c>
      <c r="E14" s="69" t="s">
        <v>177</v>
      </c>
      <c r="F14" s="23" t="s">
        <v>153</v>
      </c>
      <c r="H14" s="76" t="s">
        <v>147</v>
      </c>
      <c r="I14" s="91"/>
      <c r="J14" s="8"/>
      <c r="K14" s="8"/>
      <c r="L14" s="8"/>
      <c r="M14" s="8"/>
      <c r="N14" s="8"/>
      <c r="O14" s="8"/>
      <c r="P14" s="9"/>
    </row>
    <row r="15" spans="1:16" ht="15.6" x14ac:dyDescent="0.3">
      <c r="A15" s="78"/>
      <c r="B15" s="140" t="s">
        <v>155</v>
      </c>
      <c r="C15" s="10"/>
      <c r="D15" s="17" t="s">
        <v>5</v>
      </c>
      <c r="E15" s="140" t="s">
        <v>13</v>
      </c>
      <c r="F15" s="23"/>
      <c r="H15" s="76"/>
      <c r="I15" s="91"/>
      <c r="J15" s="8"/>
      <c r="K15" s="8"/>
      <c r="L15" s="8"/>
      <c r="M15" s="8"/>
      <c r="N15" s="8"/>
      <c r="O15" s="8"/>
      <c r="P15" s="9"/>
    </row>
    <row r="16" spans="1:16" ht="15.6" x14ac:dyDescent="0.3">
      <c r="A16" s="78"/>
      <c r="B16" s="6"/>
      <c r="C16" s="10"/>
      <c r="D16" s="7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ht="15.75" x14ac:dyDescent="0.25">
      <c r="A17" s="92" t="s">
        <v>14</v>
      </c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.75" x14ac:dyDescent="0.25">
      <c r="A18" s="78"/>
      <c r="B18" s="23" t="s">
        <v>15</v>
      </c>
      <c r="C18" s="10"/>
      <c r="D18" s="16" t="s">
        <v>16</v>
      </c>
      <c r="E18" s="23" t="s">
        <v>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5.75" x14ac:dyDescent="0.25">
      <c r="A19" s="78"/>
      <c r="B19" s="23" t="s">
        <v>18</v>
      </c>
      <c r="C19" s="10"/>
      <c r="D19" s="16" t="s">
        <v>16</v>
      </c>
      <c r="E19" s="23" t="s">
        <v>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5.75" x14ac:dyDescent="0.25">
      <c r="A20" s="78"/>
      <c r="B20" s="119" t="s">
        <v>20</v>
      </c>
      <c r="C20" s="159">
        <f>C18/(1+(C6/100))</f>
        <v>0</v>
      </c>
      <c r="D20" s="16" t="s">
        <v>16</v>
      </c>
      <c r="E20" s="23" t="s">
        <v>116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ht="15.75" x14ac:dyDescent="0.25">
      <c r="A21" s="80"/>
      <c r="B21" s="119" t="s">
        <v>21</v>
      </c>
      <c r="C21" s="159">
        <f>C19/(1+(C6/100))</f>
        <v>0</v>
      </c>
      <c r="D21" s="23" t="s">
        <v>16</v>
      </c>
      <c r="E21" s="23" t="s">
        <v>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5.25" customHeight="1" x14ac:dyDescent="0.25">
      <c r="A22" s="80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5.75" x14ac:dyDescent="0.25">
      <c r="A23" s="92" t="s">
        <v>23</v>
      </c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15.75" x14ac:dyDescent="0.25">
      <c r="A24" s="80"/>
      <c r="B24" s="19" t="s">
        <v>24</v>
      </c>
      <c r="C24" s="220"/>
      <c r="D24" s="16" t="s">
        <v>16</v>
      </c>
      <c r="E24" s="23" t="s">
        <v>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ht="8.25" customHeight="1" x14ac:dyDescent="0.25">
      <c r="A25" s="80"/>
      <c r="B25" s="81"/>
      <c r="C25" s="11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6.5" thickBot="1" x14ac:dyDescent="0.3">
      <c r="A26" s="82"/>
      <c r="B26" s="132" t="s">
        <v>26</v>
      </c>
      <c r="C26" s="221">
        <f>+C24-C101</f>
        <v>0</v>
      </c>
      <c r="D26" s="52" t="s">
        <v>16</v>
      </c>
      <c r="E26" s="53" t="s">
        <v>27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6" s="24" customFormat="1" ht="16.5" thickBot="1" x14ac:dyDescent="0.3">
      <c r="A27" s="49"/>
      <c r="B27" s="47"/>
      <c r="C27" s="48"/>
      <c r="D27" s="48"/>
      <c r="E27" s="48"/>
      <c r="F27" s="54" t="s">
        <v>28</v>
      </c>
      <c r="G27" s="48"/>
      <c r="H27" s="48"/>
      <c r="I27" s="54" t="s">
        <v>29</v>
      </c>
      <c r="J27" s="48"/>
      <c r="K27" s="48"/>
      <c r="L27" s="54" t="s">
        <v>30</v>
      </c>
      <c r="M27" s="48"/>
      <c r="N27" s="48"/>
      <c r="O27" s="54" t="s">
        <v>31</v>
      </c>
      <c r="P27" s="48"/>
    </row>
    <row r="28" spans="1:16" s="24" customFormat="1" ht="15.75" x14ac:dyDescent="0.25">
      <c r="A28" s="27" t="s">
        <v>32</v>
      </c>
      <c r="B28" s="55"/>
      <c r="C28" s="56" t="s">
        <v>33</v>
      </c>
      <c r="D28" s="56"/>
      <c r="E28" s="57" t="s">
        <v>34</v>
      </c>
      <c r="F28" s="56" t="s">
        <v>35</v>
      </c>
      <c r="G28" s="58" t="s">
        <v>36</v>
      </c>
      <c r="H28" s="57" t="s">
        <v>37</v>
      </c>
      <c r="I28" s="56" t="s">
        <v>38</v>
      </c>
      <c r="J28" s="58" t="s">
        <v>39</v>
      </c>
      <c r="K28" s="57" t="s">
        <v>40</v>
      </c>
      <c r="L28" s="56" t="s">
        <v>41</v>
      </c>
      <c r="M28" s="58" t="s">
        <v>42</v>
      </c>
      <c r="N28" s="56" t="s">
        <v>43</v>
      </c>
      <c r="O28" s="56" t="s">
        <v>44</v>
      </c>
      <c r="P28" s="58" t="s">
        <v>45</v>
      </c>
    </row>
    <row r="29" spans="1:16" ht="15.6" x14ac:dyDescent="0.3">
      <c r="A29" s="94" t="s">
        <v>108</v>
      </c>
      <c r="B29" s="60" t="s">
        <v>109</v>
      </c>
      <c r="C29" s="218">
        <f>SUM(E29:P29)</f>
        <v>0</v>
      </c>
      <c r="D29" s="59" t="s">
        <v>16</v>
      </c>
      <c r="E29" s="156"/>
      <c r="F29" s="157"/>
      <c r="G29" s="158"/>
      <c r="H29" s="156"/>
      <c r="I29" s="157"/>
      <c r="J29" s="158"/>
      <c r="K29" s="156"/>
      <c r="L29" s="157"/>
      <c r="M29" s="158"/>
      <c r="N29" s="157"/>
      <c r="O29" s="157"/>
      <c r="P29" s="158"/>
    </row>
    <row r="30" spans="1:16" ht="15.75" customHeight="1" x14ac:dyDescent="0.3">
      <c r="A30" s="129" t="s">
        <v>46</v>
      </c>
      <c r="B30" s="130" t="s">
        <v>47</v>
      </c>
      <c r="C30" s="219">
        <f>SUM(E30:P30)</f>
        <v>0</v>
      </c>
      <c r="D30" s="16" t="s">
        <v>16</v>
      </c>
      <c r="E30" s="151"/>
      <c r="F30" s="152"/>
      <c r="G30" s="153"/>
      <c r="H30" s="151"/>
      <c r="I30" s="152"/>
      <c r="J30" s="153"/>
      <c r="K30" s="151"/>
      <c r="L30" s="152"/>
      <c r="M30" s="153"/>
      <c r="N30" s="152"/>
      <c r="O30" s="152"/>
      <c r="P30" s="153"/>
    </row>
    <row r="31" spans="1:16" ht="15.6" x14ac:dyDescent="0.3">
      <c r="A31" s="129" t="s">
        <v>103</v>
      </c>
      <c r="B31" s="130" t="s">
        <v>102</v>
      </c>
      <c r="C31" s="219">
        <f>SUM(E31:P31)</f>
        <v>0</v>
      </c>
      <c r="D31" s="17" t="s">
        <v>16</v>
      </c>
      <c r="E31" s="151"/>
      <c r="F31" s="152"/>
      <c r="G31" s="153"/>
      <c r="H31" s="151"/>
      <c r="I31" s="152"/>
      <c r="J31" s="153"/>
      <c r="K31" s="151"/>
      <c r="L31" s="152"/>
      <c r="M31" s="153"/>
      <c r="N31" s="152"/>
      <c r="O31" s="152"/>
      <c r="P31" s="153"/>
    </row>
    <row r="32" spans="1:16" ht="15.75" x14ac:dyDescent="0.25">
      <c r="A32" s="129" t="s">
        <v>48</v>
      </c>
      <c r="B32" s="130" t="s">
        <v>49</v>
      </c>
      <c r="C32" s="219">
        <f t="shared" ref="C32:C82" si="0">SUM(E32:P32)</f>
        <v>0</v>
      </c>
      <c r="D32" s="16" t="s">
        <v>16</v>
      </c>
      <c r="E32" s="151"/>
      <c r="F32" s="152"/>
      <c r="G32" s="153"/>
      <c r="H32" s="151"/>
      <c r="I32" s="152"/>
      <c r="J32" s="153"/>
      <c r="K32" s="151"/>
      <c r="L32" s="152"/>
      <c r="M32" s="153"/>
      <c r="N32" s="152"/>
      <c r="O32" s="152"/>
      <c r="P32" s="153"/>
    </row>
    <row r="33" spans="1:16" ht="15.75" x14ac:dyDescent="0.25">
      <c r="A33" s="122" t="s">
        <v>50</v>
      </c>
      <c r="B33" s="130" t="s">
        <v>51</v>
      </c>
      <c r="C33" s="219">
        <f t="shared" si="0"/>
        <v>0</v>
      </c>
      <c r="D33" s="17" t="s">
        <v>16</v>
      </c>
      <c r="E33" s="154"/>
      <c r="F33" s="10"/>
      <c r="G33" s="155"/>
      <c r="H33" s="154"/>
      <c r="I33" s="10"/>
      <c r="J33" s="155"/>
      <c r="K33" s="154"/>
      <c r="L33" s="10"/>
      <c r="M33" s="155"/>
      <c r="N33" s="10"/>
      <c r="O33" s="10"/>
      <c r="P33" s="155"/>
    </row>
    <row r="34" spans="1:16" ht="15.6" x14ac:dyDescent="0.3">
      <c r="A34" s="122" t="s">
        <v>104</v>
      </c>
      <c r="B34" s="130" t="s">
        <v>107</v>
      </c>
      <c r="C34" s="219">
        <f t="shared" si="0"/>
        <v>0</v>
      </c>
      <c r="D34" s="17" t="s">
        <v>16</v>
      </c>
      <c r="E34" s="154"/>
      <c r="F34" s="10"/>
      <c r="G34" s="155"/>
      <c r="H34" s="154"/>
      <c r="I34" s="10"/>
      <c r="J34" s="155"/>
      <c r="K34" s="154"/>
      <c r="L34" s="10"/>
      <c r="M34" s="155"/>
      <c r="N34" s="10"/>
      <c r="O34" s="10"/>
      <c r="P34" s="155"/>
    </row>
    <row r="35" spans="1:16" ht="15.6" x14ac:dyDescent="0.3">
      <c r="A35" s="116">
        <v>1160</v>
      </c>
      <c r="B35" s="117" t="s">
        <v>52</v>
      </c>
      <c r="C35" s="213">
        <f t="shared" si="0"/>
        <v>0</v>
      </c>
      <c r="D35" s="118" t="s">
        <v>16</v>
      </c>
      <c r="E35" s="160">
        <f>ROUND(((+E30+E32+E31)*C6)/1000,0)*10</f>
        <v>0</v>
      </c>
      <c r="F35" s="159">
        <f>ROUND(((+F30+F32+F31)*C6)/1000,0)*10</f>
        <v>0</v>
      </c>
      <c r="G35" s="161">
        <f>ROUND(((+G30+G32+G31)*C6)/1000,0)*10</f>
        <v>0</v>
      </c>
      <c r="H35" s="160">
        <f>ROUND(((+H30+H32+H31)*C6)/1000,0)*10</f>
        <v>0</v>
      </c>
      <c r="I35" s="159">
        <f>ROUND(((+I30+I32+I31)*C6)/1000,0)*10</f>
        <v>0</v>
      </c>
      <c r="J35" s="161">
        <f>ROUND(((+J30+J32+J31)*C6)/1000,0)*10</f>
        <v>0</v>
      </c>
      <c r="K35" s="160">
        <f>ROUND(((+K30+K32+K31)*C6)/1000,0)*10</f>
        <v>0</v>
      </c>
      <c r="L35" s="159">
        <f>ROUND(((+L30+L32+L31)*C6)/1000,0)*10</f>
        <v>0</v>
      </c>
      <c r="M35" s="161">
        <f>ROUND(((+M30+M32+M31)*C6)/1000,0)*10</f>
        <v>0</v>
      </c>
      <c r="N35" s="159">
        <f>ROUND(((+N30+N32+N31)*C6)/1000,0)*10</f>
        <v>0</v>
      </c>
      <c r="O35" s="159">
        <f>ROUND(((+O30+O32+O31)*C6)/1000,0)*10</f>
        <v>0</v>
      </c>
      <c r="P35" s="161">
        <f>ROUND(((+P30+P32+P31)*C6)/1000,0)*10</f>
        <v>0</v>
      </c>
    </row>
    <row r="36" spans="1:16" ht="15.6" x14ac:dyDescent="0.3">
      <c r="A36" s="128" t="s">
        <v>53</v>
      </c>
      <c r="B36" s="126" t="s">
        <v>54</v>
      </c>
      <c r="C36" s="219">
        <f t="shared" si="0"/>
        <v>0</v>
      </c>
      <c r="D36" s="17" t="s">
        <v>16</v>
      </c>
      <c r="E36" s="151"/>
      <c r="F36" s="152"/>
      <c r="G36" s="153"/>
      <c r="H36" s="151"/>
      <c r="I36" s="152"/>
      <c r="J36" s="153"/>
      <c r="K36" s="151"/>
      <c r="L36" s="152"/>
      <c r="M36" s="153"/>
      <c r="N36" s="152"/>
      <c r="O36" s="152"/>
      <c r="P36" s="153"/>
    </row>
    <row r="37" spans="1:16" ht="15.6" x14ac:dyDescent="0.3">
      <c r="A37" s="128" t="s">
        <v>105</v>
      </c>
      <c r="B37" s="126" t="s">
        <v>106</v>
      </c>
      <c r="C37" s="219">
        <f t="shared" si="0"/>
        <v>0</v>
      </c>
      <c r="D37" s="17" t="s">
        <v>16</v>
      </c>
      <c r="E37" s="151"/>
      <c r="F37" s="152"/>
      <c r="G37" s="153"/>
      <c r="H37" s="151"/>
      <c r="I37" s="152"/>
      <c r="J37" s="153"/>
      <c r="K37" s="151"/>
      <c r="L37" s="152"/>
      <c r="M37" s="153"/>
      <c r="N37" s="152"/>
      <c r="O37" s="152"/>
      <c r="P37" s="153"/>
    </row>
    <row r="38" spans="1:16" ht="15.6" x14ac:dyDescent="0.3">
      <c r="A38" s="113"/>
      <c r="B38" s="114" t="s">
        <v>55</v>
      </c>
      <c r="C38" s="212">
        <f t="shared" si="0"/>
        <v>0</v>
      </c>
      <c r="D38" s="115" t="s">
        <v>16</v>
      </c>
      <c r="E38" s="162">
        <f>SUM(E30:E37)</f>
        <v>0</v>
      </c>
      <c r="F38" s="163">
        <f t="shared" ref="F38:P38" si="1">SUM(F30:F36)</f>
        <v>0</v>
      </c>
      <c r="G38" s="164">
        <f t="shared" si="1"/>
        <v>0</v>
      </c>
      <c r="H38" s="162">
        <f t="shared" si="1"/>
        <v>0</v>
      </c>
      <c r="I38" s="163">
        <f t="shared" si="1"/>
        <v>0</v>
      </c>
      <c r="J38" s="164">
        <f t="shared" si="1"/>
        <v>0</v>
      </c>
      <c r="K38" s="162">
        <f t="shared" si="1"/>
        <v>0</v>
      </c>
      <c r="L38" s="163">
        <f t="shared" si="1"/>
        <v>0</v>
      </c>
      <c r="M38" s="164">
        <f t="shared" si="1"/>
        <v>0</v>
      </c>
      <c r="N38" s="163">
        <f t="shared" si="1"/>
        <v>0</v>
      </c>
      <c r="O38" s="163">
        <f t="shared" si="1"/>
        <v>0</v>
      </c>
      <c r="P38" s="164">
        <f t="shared" si="1"/>
        <v>0</v>
      </c>
    </row>
    <row r="39" spans="1:16" ht="15.6" x14ac:dyDescent="0.3">
      <c r="A39" s="116">
        <v>1210</v>
      </c>
      <c r="B39" s="117" t="s">
        <v>6</v>
      </c>
      <c r="C39" s="213">
        <f t="shared" si="0"/>
        <v>0</v>
      </c>
      <c r="D39" s="118" t="s">
        <v>16</v>
      </c>
      <c r="E39" s="160">
        <f>ROUND(((+E30+E32+E35+E31)*C7)/1000,0)*10</f>
        <v>0</v>
      </c>
      <c r="F39" s="159">
        <f>ROUND(((+F30+F32+F35+F31)*C7)/1000,0)*10</f>
        <v>0</v>
      </c>
      <c r="G39" s="161">
        <f>ROUND(((+G30+G32+G35+G31)*C7)/1000,0)*10</f>
        <v>0</v>
      </c>
      <c r="H39" s="160">
        <f>ROUND(((+H30+H32+H35+H31)*C7)/1000,0)*10</f>
        <v>0</v>
      </c>
      <c r="I39" s="159">
        <f>ROUND(((+I30+I32+I35+I31)*C7)/1000,0)*10</f>
        <v>0</v>
      </c>
      <c r="J39" s="161">
        <f>ROUND(((+J30+J32+J35+J31)*C7)/1000,0)*10</f>
        <v>0</v>
      </c>
      <c r="K39" s="160">
        <f>ROUND(((+K30+K32+K35+K31)*C7)/1000,0)*10</f>
        <v>0</v>
      </c>
      <c r="L39" s="159">
        <f>ROUND(((+L30+L32+L35+L31)*C7)/1000,0)*10</f>
        <v>0</v>
      </c>
      <c r="M39" s="161">
        <f>ROUND(((+M30+M32+M35+M31)*C7)/1000,0)*10</f>
        <v>0</v>
      </c>
      <c r="N39" s="159">
        <f>ROUND(((+N30+N32+N35+N31)*C7)/1000,0)*10</f>
        <v>0</v>
      </c>
      <c r="O39" s="159">
        <f>ROUND(((+O30+O32+O35+O31)*C7)/1000,0)*10</f>
        <v>0</v>
      </c>
      <c r="P39" s="161">
        <f>ROUND(((+P30+P32+P35+P31)*C7)/1000,0)*10</f>
        <v>0</v>
      </c>
    </row>
    <row r="40" spans="1:16" ht="15.6" x14ac:dyDescent="0.3">
      <c r="A40" s="125" t="s">
        <v>111</v>
      </c>
      <c r="B40" s="126" t="s">
        <v>110</v>
      </c>
      <c r="C40" s="219">
        <f>SUM(E40:P40)</f>
        <v>0</v>
      </c>
      <c r="D40" s="17" t="s">
        <v>16</v>
      </c>
      <c r="E40" s="151"/>
      <c r="F40" s="152"/>
      <c r="G40" s="153"/>
      <c r="H40" s="151"/>
      <c r="I40" s="152"/>
      <c r="J40" s="153"/>
      <c r="K40" s="151"/>
      <c r="L40" s="152"/>
      <c r="M40" s="153"/>
      <c r="N40" s="152"/>
      <c r="O40" s="152"/>
      <c r="P40" s="153"/>
    </row>
    <row r="41" spans="1:16" ht="15.6" x14ac:dyDescent="0.3">
      <c r="A41" s="125" t="s">
        <v>112</v>
      </c>
      <c r="B41" s="126" t="s">
        <v>113</v>
      </c>
      <c r="C41" s="219">
        <f>SUM(E41:P41)</f>
        <v>0</v>
      </c>
      <c r="D41" s="17" t="s">
        <v>16</v>
      </c>
      <c r="E41" s="151"/>
      <c r="F41" s="152"/>
      <c r="G41" s="153"/>
      <c r="H41" s="151"/>
      <c r="I41" s="152"/>
      <c r="J41" s="153"/>
      <c r="K41" s="151"/>
      <c r="L41" s="152"/>
      <c r="M41" s="153"/>
      <c r="N41" s="152"/>
      <c r="O41" s="152"/>
      <c r="P41" s="153"/>
    </row>
    <row r="42" spans="1:16" ht="15.6" x14ac:dyDescent="0.3">
      <c r="A42" s="127" t="s">
        <v>56</v>
      </c>
      <c r="B42" s="123" t="s">
        <v>57</v>
      </c>
      <c r="C42" s="219">
        <f t="shared" si="0"/>
        <v>0</v>
      </c>
      <c r="D42" s="17" t="s">
        <v>16</v>
      </c>
      <c r="E42" s="154"/>
      <c r="F42" s="10"/>
      <c r="G42" s="155"/>
      <c r="H42" s="154"/>
      <c r="I42" s="10"/>
      <c r="J42" s="155"/>
      <c r="K42" s="154"/>
      <c r="L42" s="10"/>
      <c r="M42" s="155"/>
      <c r="N42" s="10"/>
      <c r="O42" s="10"/>
      <c r="P42" s="155"/>
    </row>
    <row r="43" spans="1:16" ht="15.6" x14ac:dyDescent="0.3">
      <c r="A43" s="122" t="s">
        <v>58</v>
      </c>
      <c r="B43" s="123" t="s">
        <v>59</v>
      </c>
      <c r="C43" s="219">
        <f t="shared" si="0"/>
        <v>0</v>
      </c>
      <c r="D43" s="17" t="s">
        <v>16</v>
      </c>
      <c r="E43" s="154"/>
      <c r="F43" s="10"/>
      <c r="G43" s="155"/>
      <c r="H43" s="154"/>
      <c r="I43" s="10"/>
      <c r="J43" s="155"/>
      <c r="K43" s="154"/>
      <c r="L43" s="10"/>
      <c r="M43" s="155"/>
      <c r="N43" s="10"/>
      <c r="O43" s="10"/>
      <c r="P43" s="155"/>
    </row>
    <row r="44" spans="1:16" ht="15.6" x14ac:dyDescent="0.3">
      <c r="A44" s="122" t="s">
        <v>60</v>
      </c>
      <c r="B44" s="123" t="s">
        <v>61</v>
      </c>
      <c r="C44" s="219">
        <f t="shared" si="0"/>
        <v>0</v>
      </c>
      <c r="D44" s="17" t="s">
        <v>16</v>
      </c>
      <c r="E44" s="154"/>
      <c r="F44" s="10"/>
      <c r="G44" s="155"/>
      <c r="H44" s="154"/>
      <c r="I44" s="10"/>
      <c r="J44" s="155"/>
      <c r="K44" s="154"/>
      <c r="L44" s="10"/>
      <c r="M44" s="155"/>
      <c r="N44" s="10"/>
      <c r="O44" s="10"/>
      <c r="P44" s="155"/>
    </row>
    <row r="45" spans="1:16" ht="15.6" x14ac:dyDescent="0.3">
      <c r="A45" s="95" t="s">
        <v>117</v>
      </c>
      <c r="B45" s="61" t="s">
        <v>135</v>
      </c>
      <c r="C45" s="215">
        <f t="shared" ref="C45" si="2">SUM(E45:P45)</f>
        <v>0</v>
      </c>
      <c r="D45" s="63" t="s">
        <v>16</v>
      </c>
      <c r="E45" s="165"/>
      <c r="F45" s="166"/>
      <c r="G45" s="166"/>
      <c r="H45" s="165"/>
      <c r="I45" s="166"/>
      <c r="J45" s="166"/>
      <c r="K45" s="165"/>
      <c r="L45" s="166"/>
      <c r="M45" s="166"/>
      <c r="N45" s="165"/>
      <c r="O45" s="166"/>
      <c r="P45" s="167"/>
    </row>
    <row r="46" spans="1:16" ht="15.6" x14ac:dyDescent="0.3">
      <c r="A46" s="96" t="s">
        <v>118</v>
      </c>
      <c r="B46" s="68" t="s">
        <v>135</v>
      </c>
      <c r="C46" s="216">
        <f>SUM(E46:P46)</f>
        <v>0</v>
      </c>
      <c r="D46" s="70" t="s">
        <v>16</v>
      </c>
      <c r="E46" s="168"/>
      <c r="F46" s="169"/>
      <c r="G46" s="169"/>
      <c r="H46" s="168"/>
      <c r="I46" s="169"/>
      <c r="J46" s="169"/>
      <c r="K46" s="168"/>
      <c r="L46" s="169"/>
      <c r="M46" s="170"/>
      <c r="N46" s="169"/>
      <c r="O46" s="169"/>
      <c r="P46" s="170"/>
    </row>
    <row r="47" spans="1:16" s="21" customFormat="1" ht="15.6" x14ac:dyDescent="0.3">
      <c r="A47" s="141" t="s">
        <v>154</v>
      </c>
      <c r="B47" s="140" t="s">
        <v>168</v>
      </c>
      <c r="C47" s="217">
        <f>SUM(E47:P47)</f>
        <v>0</v>
      </c>
      <c r="D47" s="136" t="s">
        <v>16</v>
      </c>
      <c r="E47" s="171"/>
      <c r="F47" s="172"/>
      <c r="G47" s="172"/>
      <c r="H47" s="171"/>
      <c r="I47" s="172"/>
      <c r="J47" s="172"/>
      <c r="K47" s="171"/>
      <c r="L47" s="172"/>
      <c r="M47" s="173"/>
      <c r="N47" s="172"/>
      <c r="O47" s="172"/>
      <c r="P47" s="173"/>
    </row>
    <row r="48" spans="1:16" ht="15.6" x14ac:dyDescent="0.3">
      <c r="A48" s="122" t="s">
        <v>62</v>
      </c>
      <c r="B48" s="123" t="s">
        <v>63</v>
      </c>
      <c r="C48" s="219">
        <f>SUM(E48:P48)</f>
        <v>0</v>
      </c>
      <c r="D48" s="124" t="s">
        <v>16</v>
      </c>
      <c r="E48" s="154"/>
      <c r="F48" s="10"/>
      <c r="G48" s="155"/>
      <c r="H48" s="154"/>
      <c r="I48" s="10"/>
      <c r="J48" s="155"/>
      <c r="K48" s="154"/>
      <c r="L48" s="10"/>
      <c r="M48" s="155"/>
      <c r="N48" s="10"/>
      <c r="O48" s="10"/>
      <c r="P48" s="155"/>
    </row>
    <row r="49" spans="1:16" ht="15.6" x14ac:dyDescent="0.3">
      <c r="A49" s="95" t="s">
        <v>119</v>
      </c>
      <c r="B49" s="61" t="s">
        <v>136</v>
      </c>
      <c r="C49" s="215">
        <f t="shared" si="0"/>
        <v>0</v>
      </c>
      <c r="D49" s="63" t="s">
        <v>16</v>
      </c>
      <c r="E49" s="165"/>
      <c r="F49" s="166"/>
      <c r="G49" s="166"/>
      <c r="H49" s="165"/>
      <c r="I49" s="166"/>
      <c r="J49" s="166"/>
      <c r="K49" s="165"/>
      <c r="L49" s="166"/>
      <c r="M49" s="167"/>
      <c r="N49" s="166"/>
      <c r="O49" s="166"/>
      <c r="P49" s="167"/>
    </row>
    <row r="50" spans="1:16" ht="15.6" x14ac:dyDescent="0.3">
      <c r="A50" s="96" t="s">
        <v>120</v>
      </c>
      <c r="B50" s="68" t="s">
        <v>136</v>
      </c>
      <c r="C50" s="216">
        <f>SUM(E50:P50)</f>
        <v>0</v>
      </c>
      <c r="D50" s="70" t="s">
        <v>16</v>
      </c>
      <c r="E50" s="168"/>
      <c r="F50" s="169"/>
      <c r="G50" s="169"/>
      <c r="H50" s="168"/>
      <c r="I50" s="169"/>
      <c r="J50" s="169"/>
      <c r="K50" s="168"/>
      <c r="L50" s="169"/>
      <c r="M50" s="170"/>
      <c r="N50" s="169"/>
      <c r="O50" s="169"/>
      <c r="P50" s="170"/>
    </row>
    <row r="51" spans="1:16" s="21" customFormat="1" ht="15.6" x14ac:dyDescent="0.3">
      <c r="A51" s="141" t="s">
        <v>156</v>
      </c>
      <c r="B51" s="140" t="s">
        <v>167</v>
      </c>
      <c r="C51" s="217">
        <f>SUM(E51:P51)</f>
        <v>0</v>
      </c>
      <c r="D51" s="142" t="s">
        <v>16</v>
      </c>
      <c r="E51" s="172"/>
      <c r="F51" s="172"/>
      <c r="G51" s="172"/>
      <c r="H51" s="171"/>
      <c r="I51" s="172"/>
      <c r="J51" s="172"/>
      <c r="K51" s="171"/>
      <c r="L51" s="172"/>
      <c r="M51" s="173"/>
      <c r="N51" s="172"/>
      <c r="O51" s="172"/>
      <c r="P51" s="173"/>
    </row>
    <row r="52" spans="1:16" ht="15.6" x14ac:dyDescent="0.3">
      <c r="A52" s="110">
        <v>2319</v>
      </c>
      <c r="B52" s="111" t="s">
        <v>64</v>
      </c>
      <c r="C52" s="213">
        <f>SUM(E52:P52)</f>
        <v>0</v>
      </c>
      <c r="D52" s="112" t="s">
        <v>16</v>
      </c>
      <c r="E52" s="174">
        <f>ROUND((+E38*C11)/1000,0)*10</f>
        <v>0</v>
      </c>
      <c r="F52" s="174">
        <f>ROUND((+F38*C11)/1000,0)*10</f>
        <v>0</v>
      </c>
      <c r="G52" s="175">
        <f>ROUND((+G38*C11)/1000,0)*10</f>
        <v>0</v>
      </c>
      <c r="H52" s="176">
        <f>ROUND((+H38*C11)/1000,0)*10</f>
        <v>0</v>
      </c>
      <c r="I52" s="174">
        <f>ROUND((+I38*C11)/1000,0)*10</f>
        <v>0</v>
      </c>
      <c r="J52" s="175">
        <f>ROUND((+J38*C11)/1000,0)*10</f>
        <v>0</v>
      </c>
      <c r="K52" s="176">
        <f>ROUND((+K38*C11)/1000,0)*10</f>
        <v>0</v>
      </c>
      <c r="L52" s="174">
        <f>ROUND((+L38*C11)/1000,0)*10</f>
        <v>0</v>
      </c>
      <c r="M52" s="175">
        <f>ROUND((+M38*C11)/1000,0)*10</f>
        <v>0</v>
      </c>
      <c r="N52" s="174">
        <f>ROUND((+N38*C11)/1000,0)*10</f>
        <v>0</v>
      </c>
      <c r="O52" s="174">
        <f>ROUND((+O38*C11)/1000,0)*10</f>
        <v>0</v>
      </c>
      <c r="P52" s="175">
        <f>ROUND((+P38*C11)/1000,0)*10</f>
        <v>0</v>
      </c>
    </row>
    <row r="53" spans="1:16" ht="15.6" x14ac:dyDescent="0.3">
      <c r="A53" s="122" t="s">
        <v>65</v>
      </c>
      <c r="B53" s="123" t="s">
        <v>66</v>
      </c>
      <c r="C53" s="219">
        <f>SUM(E53:P53)</f>
        <v>0</v>
      </c>
      <c r="D53" s="124" t="s">
        <v>16</v>
      </c>
      <c r="E53" s="154"/>
      <c r="F53" s="10"/>
      <c r="G53" s="155"/>
      <c r="H53" s="154"/>
      <c r="I53" s="10"/>
      <c r="J53" s="155"/>
      <c r="K53" s="154"/>
      <c r="L53" s="10"/>
      <c r="M53" s="155"/>
      <c r="N53" s="10"/>
      <c r="O53" s="10"/>
      <c r="P53" s="155"/>
    </row>
    <row r="54" spans="1:16" ht="15.6" x14ac:dyDescent="0.3">
      <c r="A54" s="103" t="s">
        <v>67</v>
      </c>
      <c r="B54" s="104" t="s">
        <v>68</v>
      </c>
      <c r="C54" s="214">
        <f t="shared" si="0"/>
        <v>0</v>
      </c>
      <c r="D54" s="106" t="s">
        <v>16</v>
      </c>
      <c r="E54" s="177"/>
      <c r="F54" s="178"/>
      <c r="G54" s="179"/>
      <c r="H54" s="177"/>
      <c r="I54" s="178"/>
      <c r="J54" s="179"/>
      <c r="K54" s="177"/>
      <c r="L54" s="178"/>
      <c r="M54" s="179"/>
      <c r="N54" s="178"/>
      <c r="O54" s="178"/>
      <c r="P54" s="179"/>
    </row>
    <row r="55" spans="1:16" ht="15.6" x14ac:dyDescent="0.3">
      <c r="A55" s="95" t="s">
        <v>121</v>
      </c>
      <c r="B55" s="61" t="s">
        <v>137</v>
      </c>
      <c r="C55" s="215">
        <f t="shared" si="0"/>
        <v>0</v>
      </c>
      <c r="D55" s="63" t="s">
        <v>16</v>
      </c>
      <c r="E55" s="165"/>
      <c r="F55" s="166"/>
      <c r="G55" s="166"/>
      <c r="H55" s="165"/>
      <c r="I55" s="166"/>
      <c r="J55" s="166"/>
      <c r="K55" s="165"/>
      <c r="L55" s="166"/>
      <c r="M55" s="167"/>
      <c r="N55" s="166"/>
      <c r="O55" s="166"/>
      <c r="P55" s="167"/>
    </row>
    <row r="56" spans="1:16" ht="15.6" x14ac:dyDescent="0.3">
      <c r="A56" s="96" t="s">
        <v>122</v>
      </c>
      <c r="B56" s="68" t="s">
        <v>137</v>
      </c>
      <c r="C56" s="216">
        <f>SUM(E56:P56)</f>
        <v>0</v>
      </c>
      <c r="D56" s="70" t="s">
        <v>16</v>
      </c>
      <c r="E56" s="168"/>
      <c r="F56" s="169"/>
      <c r="G56" s="169"/>
      <c r="H56" s="168"/>
      <c r="I56" s="169"/>
      <c r="J56" s="169"/>
      <c r="K56" s="168"/>
      <c r="L56" s="169"/>
      <c r="M56" s="170"/>
      <c r="N56" s="169"/>
      <c r="O56" s="169"/>
      <c r="P56" s="170"/>
    </row>
    <row r="57" spans="1:16" s="21" customFormat="1" ht="15.6" x14ac:dyDescent="0.3">
      <c r="A57" s="141" t="s">
        <v>157</v>
      </c>
      <c r="B57" s="140" t="s">
        <v>166</v>
      </c>
      <c r="C57" s="217">
        <f>SUM(E57:P57)</f>
        <v>0</v>
      </c>
      <c r="D57" s="136" t="s">
        <v>16</v>
      </c>
      <c r="E57" s="171"/>
      <c r="F57" s="172"/>
      <c r="G57" s="172"/>
      <c r="H57" s="171"/>
      <c r="I57" s="172"/>
      <c r="J57" s="172"/>
      <c r="K57" s="171"/>
      <c r="L57" s="172"/>
      <c r="M57" s="173"/>
      <c r="N57" s="172"/>
      <c r="O57" s="172"/>
      <c r="P57" s="173"/>
    </row>
    <row r="58" spans="1:16" ht="15.6" x14ac:dyDescent="0.3">
      <c r="A58" s="122" t="s">
        <v>150</v>
      </c>
      <c r="B58" s="123" t="s">
        <v>151</v>
      </c>
      <c r="C58" s="219">
        <f>SUM(E58:P58)</f>
        <v>0</v>
      </c>
      <c r="D58" s="124" t="s">
        <v>16</v>
      </c>
      <c r="E58" s="180"/>
      <c r="F58" s="181"/>
      <c r="G58" s="181"/>
      <c r="H58" s="180"/>
      <c r="I58" s="181"/>
      <c r="J58" s="181"/>
      <c r="K58" s="180"/>
      <c r="L58" s="181"/>
      <c r="M58" s="182"/>
      <c r="N58" s="181"/>
      <c r="O58" s="181"/>
      <c r="P58" s="182"/>
    </row>
    <row r="59" spans="1:16" ht="15.6" x14ac:dyDescent="0.3">
      <c r="A59" s="95" t="s">
        <v>123</v>
      </c>
      <c r="B59" s="61" t="s">
        <v>138</v>
      </c>
      <c r="C59" s="215">
        <f t="shared" ref="C59" si="3">SUM(E59:P59)</f>
        <v>0</v>
      </c>
      <c r="D59" s="63" t="s">
        <v>16</v>
      </c>
      <c r="E59" s="165"/>
      <c r="F59" s="166"/>
      <c r="G59" s="166"/>
      <c r="H59" s="165"/>
      <c r="I59" s="166"/>
      <c r="J59" s="166"/>
      <c r="K59" s="165"/>
      <c r="L59" s="166"/>
      <c r="M59" s="167"/>
      <c r="N59" s="166"/>
      <c r="O59" s="166"/>
      <c r="P59" s="167"/>
    </row>
    <row r="60" spans="1:16" ht="15.6" x14ac:dyDescent="0.3">
      <c r="A60" s="96" t="s">
        <v>124</v>
      </c>
      <c r="B60" s="68" t="s">
        <v>138</v>
      </c>
      <c r="C60" s="216">
        <f>SUM(E60:P60)</f>
        <v>0</v>
      </c>
      <c r="D60" s="70" t="s">
        <v>16</v>
      </c>
      <c r="E60" s="168"/>
      <c r="F60" s="169"/>
      <c r="G60" s="169"/>
      <c r="H60" s="168"/>
      <c r="I60" s="169"/>
      <c r="J60" s="169"/>
      <c r="K60" s="168"/>
      <c r="L60" s="169"/>
      <c r="M60" s="170"/>
      <c r="N60" s="169"/>
      <c r="O60" s="169"/>
      <c r="P60" s="170"/>
    </row>
    <row r="61" spans="1:16" ht="15.6" x14ac:dyDescent="0.3">
      <c r="A61" s="134" t="s">
        <v>158</v>
      </c>
      <c r="B61" s="135" t="s">
        <v>165</v>
      </c>
      <c r="C61" s="217">
        <f>SUM(E61:P61)</f>
        <v>0</v>
      </c>
      <c r="D61" s="136" t="s">
        <v>16</v>
      </c>
      <c r="E61" s="183"/>
      <c r="F61" s="184"/>
      <c r="G61" s="184"/>
      <c r="H61" s="183"/>
      <c r="I61" s="184"/>
      <c r="J61" s="184"/>
      <c r="K61" s="183"/>
      <c r="L61" s="184"/>
      <c r="M61" s="185"/>
      <c r="N61" s="184"/>
      <c r="O61" s="184"/>
      <c r="P61" s="185"/>
    </row>
    <row r="62" spans="1:16" ht="15.6" x14ac:dyDescent="0.3">
      <c r="A62" s="103" t="s">
        <v>69</v>
      </c>
      <c r="B62" s="104" t="s">
        <v>70</v>
      </c>
      <c r="C62" s="214">
        <f t="shared" si="0"/>
        <v>0</v>
      </c>
      <c r="D62" s="106" t="s">
        <v>16</v>
      </c>
      <c r="E62" s="177"/>
      <c r="F62" s="178"/>
      <c r="G62" s="179"/>
      <c r="H62" s="177"/>
      <c r="I62" s="178"/>
      <c r="J62" s="179"/>
      <c r="K62" s="177"/>
      <c r="L62" s="178"/>
      <c r="M62" s="179"/>
      <c r="N62" s="178"/>
      <c r="O62" s="178"/>
      <c r="P62" s="179"/>
    </row>
    <row r="63" spans="1:16" ht="15.6" x14ac:dyDescent="0.3">
      <c r="A63" s="95" t="s">
        <v>125</v>
      </c>
      <c r="B63" s="61" t="s">
        <v>139</v>
      </c>
      <c r="C63" s="215">
        <f t="shared" si="0"/>
        <v>0</v>
      </c>
      <c r="D63" s="63" t="s">
        <v>16</v>
      </c>
      <c r="E63" s="165"/>
      <c r="F63" s="166"/>
      <c r="G63" s="167"/>
      <c r="H63" s="166"/>
      <c r="I63" s="166"/>
      <c r="J63" s="167"/>
      <c r="K63" s="166"/>
      <c r="L63" s="166"/>
      <c r="M63" s="167"/>
      <c r="N63" s="166"/>
      <c r="O63" s="166"/>
      <c r="P63" s="167"/>
    </row>
    <row r="64" spans="1:16" ht="15.6" x14ac:dyDescent="0.3">
      <c r="A64" s="96" t="s">
        <v>126</v>
      </c>
      <c r="B64" s="68" t="s">
        <v>139</v>
      </c>
      <c r="C64" s="216">
        <f>SUM(E64:P64)</f>
        <v>0</v>
      </c>
      <c r="D64" s="70" t="s">
        <v>16</v>
      </c>
      <c r="E64" s="168"/>
      <c r="F64" s="169"/>
      <c r="G64" s="169"/>
      <c r="H64" s="168"/>
      <c r="I64" s="169"/>
      <c r="J64" s="169"/>
      <c r="K64" s="168"/>
      <c r="L64" s="169"/>
      <c r="M64" s="170"/>
      <c r="N64" s="169"/>
      <c r="O64" s="169"/>
      <c r="P64" s="170"/>
    </row>
    <row r="65" spans="1:16" ht="15.6" x14ac:dyDescent="0.3">
      <c r="A65" s="134" t="s">
        <v>159</v>
      </c>
      <c r="B65" s="135" t="s">
        <v>164</v>
      </c>
      <c r="C65" s="217">
        <f>SUM(E65:P65)</f>
        <v>0</v>
      </c>
      <c r="D65" s="136" t="s">
        <v>16</v>
      </c>
      <c r="E65" s="183"/>
      <c r="F65" s="184"/>
      <c r="G65" s="184"/>
      <c r="H65" s="183"/>
      <c r="I65" s="184"/>
      <c r="J65" s="184"/>
      <c r="K65" s="183"/>
      <c r="L65" s="184"/>
      <c r="M65" s="185"/>
      <c r="N65" s="184"/>
      <c r="O65" s="184"/>
      <c r="P65" s="185"/>
    </row>
    <row r="66" spans="1:16" ht="15.6" x14ac:dyDescent="0.3">
      <c r="A66" s="122" t="s">
        <v>152</v>
      </c>
      <c r="B66" s="123" t="s">
        <v>174</v>
      </c>
      <c r="C66" s="219">
        <f t="shared" si="0"/>
        <v>0</v>
      </c>
      <c r="D66" s="124" t="s">
        <v>16</v>
      </c>
      <c r="E66" s="180"/>
      <c r="F66" s="181"/>
      <c r="G66" s="181"/>
      <c r="H66" s="180"/>
      <c r="I66" s="181"/>
      <c r="J66" s="181"/>
      <c r="K66" s="180"/>
      <c r="L66" s="181"/>
      <c r="M66" s="182"/>
      <c r="N66" s="181"/>
      <c r="O66" s="181"/>
      <c r="P66" s="182"/>
    </row>
    <row r="67" spans="1:16" ht="15.6" x14ac:dyDescent="0.3">
      <c r="A67" s="103" t="s">
        <v>71</v>
      </c>
      <c r="B67" s="104" t="s">
        <v>72</v>
      </c>
      <c r="C67" s="214">
        <f t="shared" si="0"/>
        <v>0</v>
      </c>
      <c r="D67" s="106" t="s">
        <v>16</v>
      </c>
      <c r="E67" s="177"/>
      <c r="F67" s="178"/>
      <c r="G67" s="179"/>
      <c r="H67" s="177"/>
      <c r="I67" s="178"/>
      <c r="J67" s="179"/>
      <c r="K67" s="177"/>
      <c r="L67" s="178"/>
      <c r="M67" s="179"/>
      <c r="N67" s="178"/>
      <c r="O67" s="178"/>
      <c r="P67" s="179"/>
    </row>
    <row r="68" spans="1:16" ht="15.6" x14ac:dyDescent="0.3">
      <c r="A68" s="95" t="s">
        <v>127</v>
      </c>
      <c r="B68" s="61" t="s">
        <v>140</v>
      </c>
      <c r="C68" s="215">
        <f t="shared" si="0"/>
        <v>0</v>
      </c>
      <c r="D68" s="63" t="s">
        <v>16</v>
      </c>
      <c r="E68" s="165"/>
      <c r="F68" s="166"/>
      <c r="G68" s="166"/>
      <c r="H68" s="165"/>
      <c r="I68" s="166"/>
      <c r="J68" s="166"/>
      <c r="K68" s="165"/>
      <c r="L68" s="166"/>
      <c r="M68" s="166"/>
      <c r="N68" s="165"/>
      <c r="O68" s="166"/>
      <c r="P68" s="167"/>
    </row>
    <row r="69" spans="1:16" ht="15.6" x14ac:dyDescent="0.3">
      <c r="A69" s="96" t="s">
        <v>128</v>
      </c>
      <c r="B69" s="68" t="s">
        <v>140</v>
      </c>
      <c r="C69" s="216">
        <f t="shared" si="0"/>
        <v>0</v>
      </c>
      <c r="D69" s="70" t="s">
        <v>16</v>
      </c>
      <c r="E69" s="168"/>
      <c r="F69" s="169"/>
      <c r="G69" s="169"/>
      <c r="H69" s="168"/>
      <c r="I69" s="169"/>
      <c r="J69" s="169"/>
      <c r="K69" s="168"/>
      <c r="L69" s="169"/>
      <c r="M69" s="170"/>
      <c r="N69" s="169"/>
      <c r="O69" s="169"/>
      <c r="P69" s="170"/>
    </row>
    <row r="70" spans="1:16" ht="15.6" x14ac:dyDescent="0.3">
      <c r="A70" s="134" t="s">
        <v>160</v>
      </c>
      <c r="B70" s="135" t="s">
        <v>163</v>
      </c>
      <c r="C70" s="217">
        <f t="shared" ref="C70" si="4">SUM(E70:P70)</f>
        <v>0</v>
      </c>
      <c r="D70" s="136" t="s">
        <v>16</v>
      </c>
      <c r="E70" s="183"/>
      <c r="F70" s="184"/>
      <c r="G70" s="184"/>
      <c r="H70" s="183"/>
      <c r="I70" s="184"/>
      <c r="J70" s="184"/>
      <c r="K70" s="183"/>
      <c r="L70" s="184"/>
      <c r="M70" s="185"/>
      <c r="N70" s="184"/>
      <c r="O70" s="184"/>
      <c r="P70" s="185"/>
    </row>
    <row r="71" spans="1:16" ht="15.6" x14ac:dyDescent="0.3">
      <c r="A71" s="103" t="s">
        <v>73</v>
      </c>
      <c r="B71" s="104" t="s">
        <v>74</v>
      </c>
      <c r="C71" s="214">
        <f t="shared" si="0"/>
        <v>0</v>
      </c>
      <c r="D71" s="106" t="s">
        <v>16</v>
      </c>
      <c r="E71" s="177"/>
      <c r="F71" s="178"/>
      <c r="G71" s="179"/>
      <c r="H71" s="177"/>
      <c r="I71" s="178"/>
      <c r="J71" s="179"/>
      <c r="K71" s="177"/>
      <c r="L71" s="178"/>
      <c r="M71" s="179"/>
      <c r="N71" s="178"/>
      <c r="O71" s="178"/>
      <c r="P71" s="179"/>
    </row>
    <row r="72" spans="1:16" ht="15.6" x14ac:dyDescent="0.3">
      <c r="A72" s="95" t="s">
        <v>129</v>
      </c>
      <c r="B72" s="61" t="s">
        <v>141</v>
      </c>
      <c r="C72" s="215">
        <f t="shared" si="0"/>
        <v>0</v>
      </c>
      <c r="D72" s="63" t="s">
        <v>16</v>
      </c>
      <c r="E72" s="165"/>
      <c r="F72" s="166"/>
      <c r="G72" s="166"/>
      <c r="H72" s="165"/>
      <c r="I72" s="166"/>
      <c r="J72" s="166"/>
      <c r="K72" s="165"/>
      <c r="L72" s="166"/>
      <c r="M72" s="166"/>
      <c r="N72" s="165"/>
      <c r="O72" s="166"/>
      <c r="P72" s="167"/>
    </row>
    <row r="73" spans="1:16" ht="15.6" x14ac:dyDescent="0.3">
      <c r="A73" s="96" t="s">
        <v>130</v>
      </c>
      <c r="B73" s="68" t="s">
        <v>141</v>
      </c>
      <c r="C73" s="216">
        <f t="shared" si="0"/>
        <v>0</v>
      </c>
      <c r="D73" s="70" t="s">
        <v>16</v>
      </c>
      <c r="E73" s="168"/>
      <c r="F73" s="169"/>
      <c r="G73" s="169"/>
      <c r="H73" s="168"/>
      <c r="I73" s="169"/>
      <c r="J73" s="169"/>
      <c r="K73" s="168"/>
      <c r="L73" s="169"/>
      <c r="M73" s="169"/>
      <c r="N73" s="168"/>
      <c r="O73" s="169"/>
      <c r="P73" s="170"/>
    </row>
    <row r="74" spans="1:16" ht="15.6" x14ac:dyDescent="0.3">
      <c r="A74" s="134" t="s">
        <v>161</v>
      </c>
      <c r="B74" s="135" t="s">
        <v>162</v>
      </c>
      <c r="C74" s="217">
        <f t="shared" si="0"/>
        <v>0</v>
      </c>
      <c r="D74" s="136" t="s">
        <v>16</v>
      </c>
      <c r="E74" s="183"/>
      <c r="F74" s="184"/>
      <c r="G74" s="184"/>
      <c r="H74" s="183"/>
      <c r="I74" s="184"/>
      <c r="J74" s="184"/>
      <c r="K74" s="183"/>
      <c r="L74" s="184"/>
      <c r="M74" s="184"/>
      <c r="N74" s="183"/>
      <c r="O74" s="184"/>
      <c r="P74" s="185"/>
    </row>
    <row r="75" spans="1:16" ht="15.6" x14ac:dyDescent="0.3">
      <c r="A75" s="95" t="s">
        <v>131</v>
      </c>
      <c r="B75" s="61" t="s">
        <v>142</v>
      </c>
      <c r="C75" s="215">
        <f t="shared" si="0"/>
        <v>0</v>
      </c>
      <c r="D75" s="63" t="s">
        <v>16</v>
      </c>
      <c r="E75" s="165"/>
      <c r="F75" s="166"/>
      <c r="G75" s="166"/>
      <c r="H75" s="165"/>
      <c r="I75" s="166"/>
      <c r="J75" s="166"/>
      <c r="K75" s="165"/>
      <c r="L75" s="166"/>
      <c r="M75" s="166"/>
      <c r="N75" s="165"/>
      <c r="O75" s="166"/>
      <c r="P75" s="167"/>
    </row>
    <row r="76" spans="1:16" ht="15.6" x14ac:dyDescent="0.3">
      <c r="A76" s="96" t="s">
        <v>132</v>
      </c>
      <c r="B76" s="68" t="s">
        <v>142</v>
      </c>
      <c r="C76" s="216">
        <f>SUM(E76:P76)</f>
        <v>0</v>
      </c>
      <c r="D76" s="70" t="s">
        <v>16</v>
      </c>
      <c r="E76" s="168"/>
      <c r="F76" s="169"/>
      <c r="G76" s="169"/>
      <c r="H76" s="168"/>
      <c r="I76" s="169"/>
      <c r="J76" s="169"/>
      <c r="K76" s="168"/>
      <c r="L76" s="169"/>
      <c r="M76" s="170"/>
      <c r="N76" s="169"/>
      <c r="O76" s="169"/>
      <c r="P76" s="170"/>
    </row>
    <row r="77" spans="1:16" ht="15.6" x14ac:dyDescent="0.3">
      <c r="A77" s="134" t="s">
        <v>169</v>
      </c>
      <c r="B77" s="135" t="s">
        <v>170</v>
      </c>
      <c r="C77" s="217">
        <f>SUM(E77:P77)</f>
        <v>0</v>
      </c>
      <c r="D77" s="136" t="s">
        <v>16</v>
      </c>
      <c r="E77" s="183"/>
      <c r="F77" s="184"/>
      <c r="G77" s="184"/>
      <c r="H77" s="183"/>
      <c r="I77" s="184"/>
      <c r="J77" s="184"/>
      <c r="K77" s="183"/>
      <c r="L77" s="184"/>
      <c r="M77" s="185"/>
      <c r="N77" s="184"/>
      <c r="O77" s="184"/>
      <c r="P77" s="185"/>
    </row>
    <row r="78" spans="1:16" ht="15.6" x14ac:dyDescent="0.3">
      <c r="A78" s="122" t="s">
        <v>75</v>
      </c>
      <c r="B78" s="123" t="s">
        <v>76</v>
      </c>
      <c r="C78" s="219">
        <f t="shared" si="0"/>
        <v>0</v>
      </c>
      <c r="D78" s="17" t="s">
        <v>16</v>
      </c>
      <c r="E78" s="154"/>
      <c r="F78" s="10"/>
      <c r="G78" s="155"/>
      <c r="H78" s="154"/>
      <c r="I78" s="10"/>
      <c r="J78" s="155"/>
      <c r="K78" s="154"/>
      <c r="L78" s="10"/>
      <c r="M78" s="155"/>
      <c r="N78" s="10"/>
      <c r="O78" s="10"/>
      <c r="P78" s="155"/>
    </row>
    <row r="79" spans="1:16" ht="15.6" x14ac:dyDescent="0.3">
      <c r="A79" s="122" t="s">
        <v>77</v>
      </c>
      <c r="B79" s="123" t="s">
        <v>78</v>
      </c>
      <c r="C79" s="219">
        <f t="shared" si="0"/>
        <v>0</v>
      </c>
      <c r="D79" s="17" t="s">
        <v>16</v>
      </c>
      <c r="E79" s="154"/>
      <c r="F79" s="10"/>
      <c r="G79" s="155"/>
      <c r="H79" s="154"/>
      <c r="I79" s="10"/>
      <c r="J79" s="155"/>
      <c r="K79" s="154"/>
      <c r="L79" s="10"/>
      <c r="M79" s="155"/>
      <c r="N79" s="10"/>
      <c r="O79" s="10"/>
      <c r="P79" s="155"/>
    </row>
    <row r="80" spans="1:16" ht="15.6" x14ac:dyDescent="0.3">
      <c r="A80" s="122" t="s">
        <v>79</v>
      </c>
      <c r="B80" s="123" t="s">
        <v>80</v>
      </c>
      <c r="C80" s="219">
        <f t="shared" si="0"/>
        <v>0</v>
      </c>
      <c r="D80" s="17" t="s">
        <v>16</v>
      </c>
      <c r="E80" s="154"/>
      <c r="F80" s="10"/>
      <c r="G80" s="155"/>
      <c r="H80" s="154"/>
      <c r="I80" s="10"/>
      <c r="J80" s="155"/>
      <c r="K80" s="154"/>
      <c r="L80" s="10"/>
      <c r="M80" s="155"/>
      <c r="N80" s="10"/>
      <c r="O80" s="10"/>
      <c r="P80" s="155"/>
    </row>
    <row r="81" spans="1:16" ht="15.6" x14ac:dyDescent="0.3">
      <c r="A81" s="122" t="s">
        <v>81</v>
      </c>
      <c r="B81" s="123" t="s">
        <v>82</v>
      </c>
      <c r="C81" s="219">
        <f t="shared" si="0"/>
        <v>0</v>
      </c>
      <c r="D81" s="17" t="s">
        <v>16</v>
      </c>
      <c r="E81" s="154"/>
      <c r="F81" s="10"/>
      <c r="G81" s="155"/>
      <c r="H81" s="154"/>
      <c r="I81" s="10"/>
      <c r="J81" s="155"/>
      <c r="K81" s="154"/>
      <c r="L81" s="10"/>
      <c r="M81" s="155"/>
      <c r="N81" s="10"/>
      <c r="O81" s="10"/>
      <c r="P81" s="155"/>
    </row>
    <row r="82" spans="1:16" ht="15.6" x14ac:dyDescent="0.3">
      <c r="A82" s="122" t="s">
        <v>83</v>
      </c>
      <c r="B82" s="123" t="s">
        <v>84</v>
      </c>
      <c r="C82" s="219">
        <f t="shared" si="0"/>
        <v>0</v>
      </c>
      <c r="D82" s="17" t="s">
        <v>16</v>
      </c>
      <c r="E82" s="154"/>
      <c r="F82" s="10"/>
      <c r="G82" s="155"/>
      <c r="H82" s="154"/>
      <c r="I82" s="10"/>
      <c r="J82" s="155"/>
      <c r="K82" s="154"/>
      <c r="L82" s="10"/>
      <c r="M82" s="155"/>
      <c r="N82" s="10"/>
      <c r="O82" s="10"/>
      <c r="P82" s="155"/>
    </row>
    <row r="83" spans="1:16" ht="15.6" x14ac:dyDescent="0.3">
      <c r="A83" s="122"/>
      <c r="B83" s="138" t="s">
        <v>85</v>
      </c>
      <c r="C83" s="187">
        <f>SUM(E83:P83)</f>
        <v>0</v>
      </c>
      <c r="D83" s="106" t="s">
        <v>16</v>
      </c>
      <c r="E83" s="186">
        <f t="shared" ref="E83:P83" si="5">SUM(E54,E62,E67,E71)</f>
        <v>0</v>
      </c>
      <c r="F83" s="187">
        <f t="shared" si="5"/>
        <v>0</v>
      </c>
      <c r="G83" s="187">
        <f t="shared" si="5"/>
        <v>0</v>
      </c>
      <c r="H83" s="186">
        <f t="shared" si="5"/>
        <v>0</v>
      </c>
      <c r="I83" s="187">
        <f t="shared" si="5"/>
        <v>0</v>
      </c>
      <c r="J83" s="187">
        <f t="shared" si="5"/>
        <v>0</v>
      </c>
      <c r="K83" s="186">
        <f t="shared" si="5"/>
        <v>0</v>
      </c>
      <c r="L83" s="187">
        <f t="shared" si="5"/>
        <v>0</v>
      </c>
      <c r="M83" s="187">
        <f t="shared" si="5"/>
        <v>0</v>
      </c>
      <c r="N83" s="186">
        <f t="shared" si="5"/>
        <v>0</v>
      </c>
      <c r="O83" s="187">
        <f t="shared" si="5"/>
        <v>0</v>
      </c>
      <c r="P83" s="188">
        <f t="shared" si="5"/>
        <v>0</v>
      </c>
    </row>
    <row r="84" spans="1:16" ht="15.6" x14ac:dyDescent="0.3">
      <c r="A84" s="122"/>
      <c r="B84" s="64" t="s">
        <v>146</v>
      </c>
      <c r="C84" s="189">
        <f>SUM(E84:P84)</f>
        <v>0</v>
      </c>
      <c r="D84" s="67" t="s">
        <v>16</v>
      </c>
      <c r="E84" s="189">
        <f t="shared" ref="E84:P84" si="6">SUM(E45,E49,E55,E59,E63,E68,E72,E75)</f>
        <v>0</v>
      </c>
      <c r="F84" s="189">
        <f t="shared" si="6"/>
        <v>0</v>
      </c>
      <c r="G84" s="190">
        <f t="shared" si="6"/>
        <v>0</v>
      </c>
      <c r="H84" s="189">
        <f t="shared" si="6"/>
        <v>0</v>
      </c>
      <c r="I84" s="189">
        <f t="shared" si="6"/>
        <v>0</v>
      </c>
      <c r="J84" s="190">
        <f t="shared" si="6"/>
        <v>0</v>
      </c>
      <c r="K84" s="189">
        <f t="shared" si="6"/>
        <v>0</v>
      </c>
      <c r="L84" s="189">
        <f t="shared" si="6"/>
        <v>0</v>
      </c>
      <c r="M84" s="190">
        <f t="shared" si="6"/>
        <v>0</v>
      </c>
      <c r="N84" s="189">
        <f t="shared" si="6"/>
        <v>0</v>
      </c>
      <c r="O84" s="189">
        <f t="shared" si="6"/>
        <v>0</v>
      </c>
      <c r="P84" s="190">
        <f t="shared" si="6"/>
        <v>0</v>
      </c>
    </row>
    <row r="85" spans="1:16" ht="15.6" x14ac:dyDescent="0.3">
      <c r="A85" s="122"/>
      <c r="B85" s="71" t="s">
        <v>148</v>
      </c>
      <c r="C85" s="191">
        <f>SUM(E85:P85)</f>
        <v>0</v>
      </c>
      <c r="D85" s="109" t="s">
        <v>16</v>
      </c>
      <c r="E85" s="191">
        <f t="shared" ref="E85:P85" si="7">SUM(E46,E50,E56,E60,E64,E69,E73,E76)</f>
        <v>0</v>
      </c>
      <c r="F85" s="191">
        <f t="shared" si="7"/>
        <v>0</v>
      </c>
      <c r="G85" s="192">
        <f t="shared" si="7"/>
        <v>0</v>
      </c>
      <c r="H85" s="191">
        <f t="shared" si="7"/>
        <v>0</v>
      </c>
      <c r="I85" s="191">
        <f t="shared" si="7"/>
        <v>0</v>
      </c>
      <c r="J85" s="192">
        <f t="shared" si="7"/>
        <v>0</v>
      </c>
      <c r="K85" s="191">
        <f t="shared" si="7"/>
        <v>0</v>
      </c>
      <c r="L85" s="191">
        <f t="shared" si="7"/>
        <v>0</v>
      </c>
      <c r="M85" s="192">
        <f t="shared" si="7"/>
        <v>0</v>
      </c>
      <c r="N85" s="191">
        <f t="shared" si="7"/>
        <v>0</v>
      </c>
      <c r="O85" s="191">
        <f t="shared" si="7"/>
        <v>0</v>
      </c>
      <c r="P85" s="192">
        <f t="shared" si="7"/>
        <v>0</v>
      </c>
    </row>
    <row r="86" spans="1:16" ht="15.6" x14ac:dyDescent="0.3">
      <c r="A86" s="122"/>
      <c r="B86" s="143" t="s">
        <v>171</v>
      </c>
      <c r="C86" s="193">
        <f>SUM(E86:P86)</f>
        <v>0</v>
      </c>
      <c r="D86" s="144" t="s">
        <v>16</v>
      </c>
      <c r="E86" s="193">
        <f>SUM(E77,E74,E70,E65,E61,E57,E51,E47)</f>
        <v>0</v>
      </c>
      <c r="F86" s="193">
        <f>SUM(F77,F74,F70,F65,F61,F57,F51,F47)</f>
        <v>0</v>
      </c>
      <c r="G86" s="194">
        <f t="shared" ref="G86:P86" si="8">SUM(G77,G74,G70,G65,G61,G57,G51,G47)</f>
        <v>0</v>
      </c>
      <c r="H86" s="193">
        <f t="shared" si="8"/>
        <v>0</v>
      </c>
      <c r="I86" s="193">
        <f t="shared" si="8"/>
        <v>0</v>
      </c>
      <c r="J86" s="194">
        <f t="shared" si="8"/>
        <v>0</v>
      </c>
      <c r="K86" s="193">
        <f t="shared" si="8"/>
        <v>0</v>
      </c>
      <c r="L86" s="193">
        <f t="shared" si="8"/>
        <v>0</v>
      </c>
      <c r="M86" s="194">
        <f t="shared" si="8"/>
        <v>0</v>
      </c>
      <c r="N86" s="193">
        <f t="shared" si="8"/>
        <v>0</v>
      </c>
      <c r="O86" s="193">
        <f t="shared" si="8"/>
        <v>0</v>
      </c>
      <c r="P86" s="194">
        <f t="shared" si="8"/>
        <v>0</v>
      </c>
    </row>
    <row r="87" spans="1:16" ht="15.6" x14ac:dyDescent="0.3">
      <c r="A87" s="80"/>
      <c r="B87" s="114" t="s">
        <v>86</v>
      </c>
      <c r="C87" s="212">
        <f>SUM(E87:P87)</f>
        <v>0</v>
      </c>
      <c r="D87" s="115" t="s">
        <v>16</v>
      </c>
      <c r="E87" s="162">
        <f t="shared" ref="E87:P87" si="9">SUM(E38:E82)</f>
        <v>0</v>
      </c>
      <c r="F87" s="163">
        <f t="shared" si="9"/>
        <v>0</v>
      </c>
      <c r="G87" s="164">
        <f t="shared" si="9"/>
        <v>0</v>
      </c>
      <c r="H87" s="162">
        <f t="shared" si="9"/>
        <v>0</v>
      </c>
      <c r="I87" s="163">
        <f t="shared" si="9"/>
        <v>0</v>
      </c>
      <c r="J87" s="164">
        <f t="shared" si="9"/>
        <v>0</v>
      </c>
      <c r="K87" s="162">
        <f t="shared" si="9"/>
        <v>0</v>
      </c>
      <c r="L87" s="163">
        <f t="shared" si="9"/>
        <v>0</v>
      </c>
      <c r="M87" s="164">
        <f t="shared" si="9"/>
        <v>0</v>
      </c>
      <c r="N87" s="163">
        <f t="shared" si="9"/>
        <v>0</v>
      </c>
      <c r="O87" s="163">
        <f t="shared" si="9"/>
        <v>0</v>
      </c>
      <c r="P87" s="164">
        <f t="shared" si="9"/>
        <v>0</v>
      </c>
    </row>
    <row r="88" spans="1:16" ht="15.6" x14ac:dyDescent="0.3">
      <c r="A88" s="80"/>
      <c r="B88" s="19"/>
      <c r="C88" s="20"/>
      <c r="D88" s="98"/>
      <c r="E88" s="84"/>
      <c r="F88" s="83"/>
      <c r="G88" s="85"/>
      <c r="H88" s="84"/>
      <c r="I88" s="83"/>
      <c r="J88" s="85"/>
      <c r="K88" s="84"/>
      <c r="L88" s="83"/>
      <c r="M88" s="85"/>
      <c r="N88" s="83"/>
      <c r="O88" s="83"/>
      <c r="P88" s="85"/>
    </row>
    <row r="89" spans="1:16" ht="15.6" x14ac:dyDescent="0.3">
      <c r="A89" s="150" t="s">
        <v>87</v>
      </c>
      <c r="B89" s="117" t="s">
        <v>88</v>
      </c>
      <c r="C89" s="213">
        <f t="shared" ref="C89:C96" si="10">SUM(E89:P89)</f>
        <v>0</v>
      </c>
      <c r="D89" s="118" t="s">
        <v>16</v>
      </c>
      <c r="E89" s="160">
        <f>ROUND((+E38*+C8)/1000,0)*10</f>
        <v>0</v>
      </c>
      <c r="F89" s="159">
        <f>ROUND((+F38*+C8)/1000,0)*10</f>
        <v>0</v>
      </c>
      <c r="G89" s="161">
        <f>ROUND((+G38*+C8)/1000,0)*10</f>
        <v>0</v>
      </c>
      <c r="H89" s="160">
        <f>ROUND((+H38*+C8)/1000,0)*10</f>
        <v>0</v>
      </c>
      <c r="I89" s="159">
        <f>ROUND((+I38*+C8)/1000,0)*10</f>
        <v>0</v>
      </c>
      <c r="J89" s="161">
        <f>ROUND((+J38*+C8)/1000,0)*10</f>
        <v>0</v>
      </c>
      <c r="K89" s="160">
        <f>ROUND((+K38*+C8)/1000,0)*10</f>
        <v>0</v>
      </c>
      <c r="L89" s="159">
        <f>ROUND((+L38*+C8)/1000,0)*10</f>
        <v>0</v>
      </c>
      <c r="M89" s="161">
        <f>ROUND((+M38*+C8)/1000,0)*10</f>
        <v>0</v>
      </c>
      <c r="N89" s="159">
        <f>ROUND((+N38*+C8)/1000,0)*10</f>
        <v>0</v>
      </c>
      <c r="O89" s="159">
        <f>ROUND((+O38*+C8)/1000,0)*10</f>
        <v>0</v>
      </c>
      <c r="P89" s="161">
        <f>ROUND((+P38*+C8)/1000,0)*10</f>
        <v>0</v>
      </c>
    </row>
    <row r="90" spans="1:16" ht="15.6" x14ac:dyDescent="0.3">
      <c r="A90" s="150" t="s">
        <v>89</v>
      </c>
      <c r="B90" s="117" t="s">
        <v>90</v>
      </c>
      <c r="C90" s="213">
        <f t="shared" si="10"/>
        <v>0</v>
      </c>
      <c r="D90" s="118" t="s">
        <v>16</v>
      </c>
      <c r="E90" s="160">
        <f>ROUND((+E38*+C9)/1000,0)*10</f>
        <v>0</v>
      </c>
      <c r="F90" s="159">
        <f>ROUND((+F38*+C9)/1000,0)*10</f>
        <v>0</v>
      </c>
      <c r="G90" s="161">
        <f>ROUND((+G38*+C9)/1000,0)*10</f>
        <v>0</v>
      </c>
      <c r="H90" s="160">
        <f>ROUND((+H38*+C9)/1000,0)*10</f>
        <v>0</v>
      </c>
      <c r="I90" s="159">
        <f>ROUND((+I38*+C9)/1000,0)*10</f>
        <v>0</v>
      </c>
      <c r="J90" s="161">
        <f>ROUND((+J38*+C9)/1000,0)*10</f>
        <v>0</v>
      </c>
      <c r="K90" s="160">
        <f>ROUND((+K38*+C9)/1000,0)*10</f>
        <v>0</v>
      </c>
      <c r="L90" s="159">
        <f>ROUND((+L38*+C9)/1000,0)*10</f>
        <v>0</v>
      </c>
      <c r="M90" s="161">
        <f>ROUND((+M38*+C9)/1000,0)*10</f>
        <v>0</v>
      </c>
      <c r="N90" s="159">
        <f>ROUND((+N38*+C9)/1000,0)*10</f>
        <v>0</v>
      </c>
      <c r="O90" s="159">
        <f>ROUND((+O38*+C9)/1000,0)*10</f>
        <v>0</v>
      </c>
      <c r="P90" s="161">
        <f>ROUND((+P38*+C9)/1000,0)*10</f>
        <v>0</v>
      </c>
    </row>
    <row r="91" spans="1:16" ht="15.6" x14ac:dyDescent="0.3">
      <c r="A91" s="150" t="s">
        <v>91</v>
      </c>
      <c r="B91" s="117" t="s">
        <v>92</v>
      </c>
      <c r="C91" s="213">
        <f t="shared" si="10"/>
        <v>0</v>
      </c>
      <c r="D91" s="118" t="s">
        <v>16</v>
      </c>
      <c r="E91" s="160">
        <f>ROUND(+E38*+C10/1000,0)*10</f>
        <v>0</v>
      </c>
      <c r="F91" s="159">
        <f>ROUND(+F38*+C10/1000,0)*10</f>
        <v>0</v>
      </c>
      <c r="G91" s="161">
        <f>ROUND(+G38*+C10/1000,0)*10</f>
        <v>0</v>
      </c>
      <c r="H91" s="160">
        <f>ROUND(+H38*+C10/1000,0)*10</f>
        <v>0</v>
      </c>
      <c r="I91" s="159">
        <f>ROUND(+I38*+C10/1000,0)*10</f>
        <v>0</v>
      </c>
      <c r="J91" s="161">
        <f>ROUND(+J38*+C10/1000,0)*10</f>
        <v>0</v>
      </c>
      <c r="K91" s="160">
        <f>ROUND(+K38*+C10/1000,0)*10</f>
        <v>0</v>
      </c>
      <c r="L91" s="159">
        <f>ROUND(+L38*+C10/1000,0)*10</f>
        <v>0</v>
      </c>
      <c r="M91" s="161">
        <f>ROUND(+M38*+C10/1000,0)*10</f>
        <v>0</v>
      </c>
      <c r="N91" s="159">
        <f>ROUND(+N38*+C10/1000,0)*10</f>
        <v>0</v>
      </c>
      <c r="O91" s="159">
        <f>ROUND(+O38*+C10/1000,0)*10</f>
        <v>0</v>
      </c>
      <c r="P91" s="161">
        <f>ROUND(+P38*+C10/1000,0)*10</f>
        <v>0</v>
      </c>
    </row>
    <row r="92" spans="1:16" ht="15.6" x14ac:dyDescent="0.3">
      <c r="A92" s="147" t="s">
        <v>93</v>
      </c>
      <c r="B92" s="148" t="s">
        <v>94</v>
      </c>
      <c r="C92" s="214">
        <f t="shared" si="10"/>
        <v>0</v>
      </c>
      <c r="D92" s="149" t="s">
        <v>16</v>
      </c>
      <c r="E92" s="195">
        <f>ROUND(+E83*+C12/1000,0)*10</f>
        <v>0</v>
      </c>
      <c r="F92" s="196">
        <f>ROUND(+F83*+C12/1000,0)*10</f>
        <v>0</v>
      </c>
      <c r="G92" s="196">
        <f>ROUND(+G83*+C12/1000,0)*10</f>
        <v>0</v>
      </c>
      <c r="H92" s="195">
        <f>ROUND(+H83*+C12/1000,0)*10</f>
        <v>0</v>
      </c>
      <c r="I92" s="196">
        <f>ROUND(+I83*+C12/1000,0)*10</f>
        <v>0</v>
      </c>
      <c r="J92" s="197">
        <f>ROUND(+J83*+C12/1000,0)*10</f>
        <v>0</v>
      </c>
      <c r="K92" s="195">
        <f>ROUND(+K83*+C12/1000,0)*10</f>
        <v>0</v>
      </c>
      <c r="L92" s="196">
        <f>ROUND(+L83*+C12/1000,0)*10</f>
        <v>0</v>
      </c>
      <c r="M92" s="197">
        <f>ROUND(+M83*+C12/1000,0)*10</f>
        <v>0</v>
      </c>
      <c r="N92" s="196">
        <f>ROUND(+N83*+C12/1000,0)*10</f>
        <v>0</v>
      </c>
      <c r="O92" s="196">
        <f>ROUND(+O83*+C12/1000,0)*10</f>
        <v>0</v>
      </c>
      <c r="P92" s="197">
        <f>ROUND(+P83*+C12/1000,0)*10</f>
        <v>0</v>
      </c>
    </row>
    <row r="93" spans="1:16" ht="15.6" x14ac:dyDescent="0.3">
      <c r="A93" s="89" t="s">
        <v>144</v>
      </c>
      <c r="B93" s="65" t="s">
        <v>149</v>
      </c>
      <c r="C93" s="215">
        <f t="shared" si="10"/>
        <v>0</v>
      </c>
      <c r="D93" s="66" t="s">
        <v>16</v>
      </c>
      <c r="E93" s="198">
        <f>ROUND(+E84*+C13/1000,0)*10</f>
        <v>0</v>
      </c>
      <c r="F93" s="199">
        <f>ROUND(+F84*+C13/1000,0)*10</f>
        <v>0</v>
      </c>
      <c r="G93" s="199">
        <f>ROUND(+G84*+C13/1000,0)*10</f>
        <v>0</v>
      </c>
      <c r="H93" s="198">
        <f>ROUND(+H84*+C13/1000,0)*10</f>
        <v>0</v>
      </c>
      <c r="I93" s="199">
        <f>ROUND(+I84*+C13/1000,0)*10</f>
        <v>0</v>
      </c>
      <c r="J93" s="200">
        <f>ROUND(+J84*+C13/1000,0)*10</f>
        <v>0</v>
      </c>
      <c r="K93" s="198">
        <f>ROUND(+K84*+C13/1000,0)*10</f>
        <v>0</v>
      </c>
      <c r="L93" s="199">
        <f>ROUND(+L84*+C13/1000,0)*10</f>
        <v>0</v>
      </c>
      <c r="M93" s="200">
        <f>ROUND(+M84*+C13/1000,0)*10</f>
        <v>0</v>
      </c>
      <c r="N93" s="199">
        <f>ROUND(+N84*+C13/1000,0)*10</f>
        <v>0</v>
      </c>
      <c r="O93" s="199">
        <f>ROUND(+O84*+C13/1000,0)*10</f>
        <v>0</v>
      </c>
      <c r="P93" s="200">
        <f>ROUND(+P84*+C13/1000,0)*10</f>
        <v>0</v>
      </c>
    </row>
    <row r="94" spans="1:16" ht="15.6" x14ac:dyDescent="0.3">
      <c r="A94" s="90" t="s">
        <v>143</v>
      </c>
      <c r="B94" s="72" t="s">
        <v>145</v>
      </c>
      <c r="C94" s="216">
        <f>SUM(E94:P94)</f>
        <v>0</v>
      </c>
      <c r="D94" s="73" t="s">
        <v>16</v>
      </c>
      <c r="E94" s="201">
        <f>ROUND(+E85*+C14/1000,0)*10</f>
        <v>0</v>
      </c>
      <c r="F94" s="202">
        <f>ROUND(+F85*+C14/1000,0)*10</f>
        <v>0</v>
      </c>
      <c r="G94" s="202">
        <f>ROUND(+G85*+C14/1000,0)*10</f>
        <v>0</v>
      </c>
      <c r="H94" s="201">
        <f>ROUND(+H85*+C14/1000,0)*10</f>
        <v>0</v>
      </c>
      <c r="I94" s="202">
        <f>ROUND(+I85*+C14/1000,0)*10</f>
        <v>0</v>
      </c>
      <c r="J94" s="203">
        <f>ROUND(+J85*+C14/1000,0)*10</f>
        <v>0</v>
      </c>
      <c r="K94" s="201">
        <f>ROUND(+K85*+C14/1000,0)*10</f>
        <v>0</v>
      </c>
      <c r="L94" s="202">
        <f>ROUND(+L85*+C14/1000,0)*10</f>
        <v>0</v>
      </c>
      <c r="M94" s="203">
        <f>ROUND(+M85*+C14/1000,0)*10</f>
        <v>0</v>
      </c>
      <c r="N94" s="202">
        <f>ROUND(+N85*+C14/1000,0)*10</f>
        <v>0</v>
      </c>
      <c r="O94" s="202">
        <f>ROUND(+O85*+C14/1000,0)*10</f>
        <v>0</v>
      </c>
      <c r="P94" s="203">
        <f>ROUND(+P85*+C14/1000,0)*10</f>
        <v>0</v>
      </c>
    </row>
    <row r="95" spans="1:16" ht="15.6" x14ac:dyDescent="0.3">
      <c r="A95" s="137" t="s">
        <v>173</v>
      </c>
      <c r="B95" s="145" t="s">
        <v>172</v>
      </c>
      <c r="C95" s="217">
        <f>SUM(E95:P95)</f>
        <v>0</v>
      </c>
      <c r="D95" s="146" t="s">
        <v>16</v>
      </c>
      <c r="E95" s="204">
        <f>ROUND(+E86*+C15/1000,0)*10</f>
        <v>0</v>
      </c>
      <c r="F95" s="205">
        <f>ROUND(+F86*+C15/1000,0)*10</f>
        <v>0</v>
      </c>
      <c r="G95" s="205">
        <f>ROUND(+G86*+C15/1000,0)*10</f>
        <v>0</v>
      </c>
      <c r="H95" s="204">
        <f>ROUND(+H86*+C15/1000,0)*10</f>
        <v>0</v>
      </c>
      <c r="I95" s="205">
        <f>ROUND(+I86*+C15/1000,0)*10</f>
        <v>0</v>
      </c>
      <c r="J95" s="206">
        <f>ROUND((+J86*+C15)/1000,0)*10</f>
        <v>0</v>
      </c>
      <c r="K95" s="204">
        <f>ROUND((+K86*+C15)/1000,0)*10</f>
        <v>0</v>
      </c>
      <c r="L95" s="205">
        <f>ROUND((+L86*+C15)/1000,0)*10</f>
        <v>0</v>
      </c>
      <c r="M95" s="206">
        <f>ROUND(+M86*+C15/1000,0)*10</f>
        <v>0</v>
      </c>
      <c r="N95" s="205">
        <f>ROUND(+N86*+C15/1000,0)*10</f>
        <v>0</v>
      </c>
      <c r="O95" s="205">
        <f>ROUND((+O86*+C15)/1000,0)*10</f>
        <v>0</v>
      </c>
      <c r="P95" s="206">
        <f>ROUND(+P86*+C15/1000,0)*10</f>
        <v>0</v>
      </c>
    </row>
    <row r="96" spans="1:16" ht="15.6" x14ac:dyDescent="0.3">
      <c r="A96" s="80"/>
      <c r="B96" s="114" t="s">
        <v>95</v>
      </c>
      <c r="C96" s="212">
        <f t="shared" si="10"/>
        <v>0</v>
      </c>
      <c r="D96" s="115" t="s">
        <v>16</v>
      </c>
      <c r="E96" s="162">
        <f t="shared" ref="E96:P96" si="11">SUM(E89:E95)</f>
        <v>0</v>
      </c>
      <c r="F96" s="163">
        <f t="shared" si="11"/>
        <v>0</v>
      </c>
      <c r="G96" s="163">
        <f t="shared" si="11"/>
        <v>0</v>
      </c>
      <c r="H96" s="162">
        <f t="shared" si="11"/>
        <v>0</v>
      </c>
      <c r="I96" s="163">
        <f t="shared" si="11"/>
        <v>0</v>
      </c>
      <c r="J96" s="163">
        <f t="shared" si="11"/>
        <v>0</v>
      </c>
      <c r="K96" s="162">
        <f t="shared" si="11"/>
        <v>0</v>
      </c>
      <c r="L96" s="163">
        <f t="shared" si="11"/>
        <v>0</v>
      </c>
      <c r="M96" s="163">
        <f t="shared" si="11"/>
        <v>0</v>
      </c>
      <c r="N96" s="162">
        <f t="shared" si="11"/>
        <v>0</v>
      </c>
      <c r="O96" s="163">
        <f t="shared" si="11"/>
        <v>0</v>
      </c>
      <c r="P96" s="164">
        <f t="shared" si="11"/>
        <v>0</v>
      </c>
    </row>
    <row r="97" spans="1:16" s="21" customFormat="1" ht="15.6" x14ac:dyDescent="0.3">
      <c r="A97" s="80"/>
      <c r="B97" s="99"/>
      <c r="C97" s="20"/>
      <c r="D97" s="98"/>
      <c r="E97" s="84"/>
      <c r="F97" s="83"/>
      <c r="G97" s="85"/>
      <c r="H97" s="84"/>
      <c r="I97" s="83"/>
      <c r="J97" s="85"/>
      <c r="K97" s="84"/>
      <c r="L97" s="83"/>
      <c r="M97" s="85"/>
      <c r="N97" s="83"/>
      <c r="O97" s="83"/>
      <c r="P97" s="85"/>
    </row>
    <row r="98" spans="1:16" s="21" customFormat="1" ht="15.6" x14ac:dyDescent="0.3">
      <c r="A98" s="81"/>
      <c r="B98" s="133" t="s">
        <v>114</v>
      </c>
      <c r="C98" s="207">
        <f>SUM(F98,I98,L98,O98)</f>
        <v>0</v>
      </c>
      <c r="D98" s="97"/>
      <c r="E98" s="86"/>
      <c r="F98" s="207">
        <f>SUM(E29:G34,E36:G37,E40:G51,E53:G82)</f>
        <v>0</v>
      </c>
      <c r="G98" s="85"/>
      <c r="H98" s="86"/>
      <c r="I98" s="207">
        <f>SUM(H29:J34,H36:J37,H40:J51,H53:J82)</f>
        <v>0</v>
      </c>
      <c r="J98" s="85"/>
      <c r="K98" s="86"/>
      <c r="L98" s="207">
        <f>SUM(K29:M34,K36:M37,K40:M51,K53:M82)</f>
        <v>0</v>
      </c>
      <c r="M98" s="85"/>
      <c r="N98" s="86"/>
      <c r="O98" s="207">
        <f>SUM(N29:P34,N36:P37,N40:P51,N53:P82)</f>
        <v>0</v>
      </c>
      <c r="P98" s="85"/>
    </row>
    <row r="99" spans="1:16" s="21" customFormat="1" ht="15.6" x14ac:dyDescent="0.3">
      <c r="A99" s="81"/>
      <c r="B99" s="133" t="s">
        <v>115</v>
      </c>
      <c r="C99" s="207">
        <f>SUM(F99,I99,L99,O99)</f>
        <v>0</v>
      </c>
      <c r="D99" s="23"/>
      <c r="E99" s="87"/>
      <c r="F99" s="207">
        <f>SUM(E29:G37,E39:G82,E89:G95)</f>
        <v>0</v>
      </c>
      <c r="G99" s="85"/>
      <c r="H99" s="86"/>
      <c r="I99" s="207">
        <f>SUM(H29:J37,H39:J82,H89:J95)</f>
        <v>0</v>
      </c>
      <c r="J99" s="85"/>
      <c r="K99" s="86"/>
      <c r="L99" s="207">
        <f>SUM(K29:M37,K39:M82,K89:M95)</f>
        <v>0</v>
      </c>
      <c r="M99" s="85"/>
      <c r="N99" s="86"/>
      <c r="O99" s="207">
        <f>SUM(N29:P37,N39:P82,N89:P95)</f>
        <v>0</v>
      </c>
      <c r="P99" s="85"/>
    </row>
    <row r="100" spans="1:16" ht="15.6" x14ac:dyDescent="0.3">
      <c r="A100" s="80"/>
      <c r="B100" s="22"/>
      <c r="C100" s="23"/>
      <c r="D100" s="23"/>
      <c r="E100" s="18"/>
      <c r="F100" s="8"/>
      <c r="G100" s="9"/>
      <c r="H100" s="18"/>
      <c r="I100" s="8"/>
      <c r="J100" s="9"/>
      <c r="K100" s="18"/>
      <c r="L100" s="8"/>
      <c r="M100" s="9"/>
      <c r="N100" s="8"/>
      <c r="O100" s="8"/>
      <c r="P100" s="9"/>
    </row>
    <row r="101" spans="1:16" ht="16.2" thickBot="1" x14ac:dyDescent="0.35">
      <c r="A101" s="82"/>
      <c r="B101" s="120" t="s">
        <v>96</v>
      </c>
      <c r="C101" s="211">
        <f>SUM(E101:P101)</f>
        <v>0</v>
      </c>
      <c r="D101" s="121" t="s">
        <v>16</v>
      </c>
      <c r="E101" s="208">
        <f t="shared" ref="E101:P101" si="12">+E87+E96</f>
        <v>0</v>
      </c>
      <c r="F101" s="209">
        <f t="shared" si="12"/>
        <v>0</v>
      </c>
      <c r="G101" s="209">
        <f t="shared" si="12"/>
        <v>0</v>
      </c>
      <c r="H101" s="208">
        <f t="shared" si="12"/>
        <v>0</v>
      </c>
      <c r="I101" s="209">
        <f t="shared" si="12"/>
        <v>0</v>
      </c>
      <c r="J101" s="209">
        <f t="shared" si="12"/>
        <v>0</v>
      </c>
      <c r="K101" s="208">
        <f t="shared" si="12"/>
        <v>0</v>
      </c>
      <c r="L101" s="209">
        <f t="shared" si="12"/>
        <v>0</v>
      </c>
      <c r="M101" s="209">
        <f t="shared" si="12"/>
        <v>0</v>
      </c>
      <c r="N101" s="208">
        <f t="shared" si="12"/>
        <v>0</v>
      </c>
      <c r="O101" s="209">
        <f t="shared" si="12"/>
        <v>0</v>
      </c>
      <c r="P101" s="210">
        <f t="shared" si="12"/>
        <v>0</v>
      </c>
    </row>
    <row r="102" spans="1:16" ht="15" thickBot="1" x14ac:dyDescent="0.35">
      <c r="B102" s="24"/>
      <c r="C102" s="24"/>
      <c r="D102" s="24"/>
      <c r="E102" s="25"/>
      <c r="F102" s="5"/>
      <c r="G102" s="26"/>
      <c r="H102" s="25"/>
      <c r="I102" s="5"/>
      <c r="J102" s="26"/>
      <c r="K102" s="25"/>
      <c r="L102" s="5"/>
      <c r="M102" s="26"/>
    </row>
    <row r="103" spans="1:16" ht="15.6" x14ac:dyDescent="0.3">
      <c r="A103" s="93" t="s">
        <v>97</v>
      </c>
      <c r="B103" s="28" t="s">
        <v>98</v>
      </c>
      <c r="C103" s="29">
        <f>SUM(E103:P103)</f>
        <v>0</v>
      </c>
      <c r="D103" s="30" t="s">
        <v>16</v>
      </c>
      <c r="E103" s="31"/>
      <c r="F103" s="32"/>
      <c r="G103" s="33"/>
      <c r="H103" s="31"/>
      <c r="I103" s="32"/>
      <c r="J103" s="33"/>
      <c r="K103" s="31"/>
      <c r="L103" s="32"/>
      <c r="M103" s="33"/>
      <c r="N103" s="32"/>
      <c r="O103" s="32"/>
      <c r="P103" s="33"/>
    </row>
    <row r="104" spans="1:16" ht="15.6" x14ac:dyDescent="0.3">
      <c r="A104" s="80"/>
      <c r="B104" s="34" t="s">
        <v>99</v>
      </c>
      <c r="C104" s="35">
        <f>SUM(E104:P104)</f>
        <v>0</v>
      </c>
      <c r="D104" s="36" t="s">
        <v>16</v>
      </c>
      <c r="E104" s="37"/>
      <c r="F104" s="38"/>
      <c r="G104" s="39"/>
      <c r="H104" s="37"/>
      <c r="I104" s="38"/>
      <c r="J104" s="39"/>
      <c r="K104" s="37"/>
      <c r="L104" s="38"/>
      <c r="M104" s="39"/>
      <c r="N104" s="38"/>
      <c r="O104" s="38"/>
      <c r="P104" s="39"/>
    </row>
    <row r="105" spans="1:16" ht="16.2" thickBot="1" x14ac:dyDescent="0.35">
      <c r="A105" s="82"/>
      <c r="B105" s="40" t="s">
        <v>100</v>
      </c>
      <c r="C105" s="41">
        <f>SUM(E105:P105)</f>
        <v>0</v>
      </c>
      <c r="D105" s="42" t="s">
        <v>16</v>
      </c>
      <c r="E105" s="43">
        <f>+E103+E104</f>
        <v>0</v>
      </c>
      <c r="F105" s="44">
        <f t="shared" ref="F105:P105" si="13">+F103+F104</f>
        <v>0</v>
      </c>
      <c r="G105" s="45">
        <f t="shared" si="13"/>
        <v>0</v>
      </c>
      <c r="H105" s="43">
        <f t="shared" si="13"/>
        <v>0</v>
      </c>
      <c r="I105" s="44">
        <f t="shared" si="13"/>
        <v>0</v>
      </c>
      <c r="J105" s="45">
        <f t="shared" si="13"/>
        <v>0</v>
      </c>
      <c r="K105" s="43">
        <f t="shared" si="13"/>
        <v>0</v>
      </c>
      <c r="L105" s="44">
        <f t="shared" si="13"/>
        <v>0</v>
      </c>
      <c r="M105" s="45">
        <f t="shared" si="13"/>
        <v>0</v>
      </c>
      <c r="N105" s="44">
        <f t="shared" si="13"/>
        <v>0</v>
      </c>
      <c r="O105" s="44">
        <f t="shared" si="13"/>
        <v>0</v>
      </c>
      <c r="P105" s="45">
        <f t="shared" si="13"/>
        <v>0</v>
      </c>
    </row>
    <row r="106" spans="1:16" ht="15.6" x14ac:dyDescent="0.3">
      <c r="A106" s="88"/>
      <c r="B106" s="100"/>
      <c r="C106" s="101"/>
      <c r="D106" s="102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15.6" x14ac:dyDescent="0.3">
      <c r="A107" s="1"/>
      <c r="B107" s="47"/>
      <c r="C107" s="48"/>
      <c r="D107" s="48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5.6" x14ac:dyDescent="0.3">
      <c r="A108" s="131"/>
      <c r="B108" s="49" t="s">
        <v>175</v>
      </c>
      <c r="C108" s="48"/>
      <c r="D108" s="48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5.6" x14ac:dyDescent="0.3">
      <c r="A109" s="1"/>
      <c r="B109" s="49" t="s">
        <v>101</v>
      </c>
      <c r="C109" s="48"/>
      <c r="D109" s="48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5.6" x14ac:dyDescent="0.3">
      <c r="A110" s="50"/>
      <c r="B110" s="14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x14ac:dyDescent="0.3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x14ac:dyDescent="0.3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3:16" x14ac:dyDescent="0.3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</sheetData>
  <sheetProtection password="EF3A" sheet="1" objects="1" scenarios="1" selectLockedCells="1"/>
  <mergeCells count="3">
    <mergeCell ref="B1:P1"/>
    <mergeCell ref="A2:B2"/>
    <mergeCell ref="E5:M5"/>
  </mergeCells>
  <pageMargins left="0.45" right="0.2" top="0.25" bottom="0.2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erin.cobbs</dc:creator>
  <cp:lastModifiedBy>Erin Cobbs</cp:lastModifiedBy>
  <cp:lastPrinted>2019-04-26T20:41:31Z</cp:lastPrinted>
  <dcterms:created xsi:type="dcterms:W3CDTF">2013-03-29T13:25:43Z</dcterms:created>
  <dcterms:modified xsi:type="dcterms:W3CDTF">2019-10-29T16:48:21Z</dcterms:modified>
</cp:coreProperties>
</file>