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ference Templates and Examples\"/>
    </mc:Choice>
  </mc:AlternateContent>
  <bookViews>
    <workbookView xWindow="120" yWindow="156" windowWidth="20376" windowHeight="11760"/>
  </bookViews>
  <sheets>
    <sheet name="Conf Traveler Estim &amp; Act" sheetId="1" r:id="rId1"/>
    <sheet name="Guidance" sheetId="2" r:id="rId2"/>
  </sheets>
  <externalReferences>
    <externalReference r:id="rId3"/>
  </externalReferences>
  <definedNames>
    <definedName name="_xlnm._FilterDatabase" localSheetId="0" hidden="1">'Conf Traveler Estim &amp; Act'!$A$7:$R$7</definedName>
    <definedName name="BUREAU">'[1]Conference Details'!$AW$75:$AW$87</definedName>
    <definedName name="_xlnm.Print_Area" localSheetId="0">'Conf Traveler Estim &amp; Act'!$A$1:$Q$33</definedName>
    <definedName name="_xlnm.Print_Area" localSheetId="1">Guidance!$A$1:$I$4</definedName>
    <definedName name="YesNo">'[1]Conference Details'!$AX$1:$AX$2</definedName>
  </definedNames>
  <calcPr calcId="162913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8" i="1"/>
  <c r="L28" i="1" l="1"/>
  <c r="I22" i="1"/>
  <c r="P22" i="1" s="1"/>
  <c r="I21" i="1"/>
  <c r="P21" i="1" s="1"/>
  <c r="I20" i="1"/>
  <c r="P20" i="1" s="1"/>
  <c r="I19" i="1"/>
  <c r="P19" i="1" s="1"/>
  <c r="I18" i="1"/>
  <c r="P18" i="1" s="1"/>
  <c r="I17" i="1"/>
  <c r="P17" i="1" s="1"/>
  <c r="I16" i="1"/>
  <c r="P16" i="1" s="1"/>
  <c r="I15" i="1"/>
  <c r="P15" i="1" s="1"/>
  <c r="I14" i="1"/>
  <c r="P14" i="1" s="1"/>
  <c r="I13" i="1"/>
  <c r="P13" i="1" s="1"/>
  <c r="I12" i="1"/>
  <c r="P12" i="1" s="1"/>
  <c r="I11" i="1"/>
  <c r="P11" i="1" s="1"/>
  <c r="I10" i="1"/>
  <c r="P10" i="1" s="1"/>
  <c r="I9" i="1"/>
  <c r="P9" i="1" s="1"/>
  <c r="I8" i="1"/>
  <c r="P8" i="1" s="1"/>
  <c r="O28" i="1" l="1"/>
  <c r="N28" i="1"/>
  <c r="M28" i="1"/>
  <c r="I28" i="1" l="1"/>
  <c r="J28" i="1"/>
  <c r="K28" i="1"/>
  <c r="P28" i="1" l="1"/>
</calcChain>
</file>

<file path=xl/sharedStrings.xml><?xml version="1.0" encoding="utf-8"?>
<sst xmlns="http://schemas.openxmlformats.org/spreadsheetml/2006/main" count="95" uniqueCount="68">
  <si>
    <t>Travel Voucher Number</t>
  </si>
  <si>
    <t>Federal Employee or Invitational Traveler</t>
  </si>
  <si>
    <t>Traveler Name</t>
  </si>
  <si>
    <t>Traveling from</t>
  </si>
  <si>
    <t>Departure Date</t>
  </si>
  <si>
    <t>Return Date</t>
  </si>
  <si>
    <t>Meals &amp; Incidentals Expenses (M&amp;IE) ($)</t>
  </si>
  <si>
    <t>Total Conf. Costs (Formula) ($)</t>
  </si>
  <si>
    <t>Totals</t>
  </si>
  <si>
    <t>NOAA Conference Costs Breakdown</t>
  </si>
  <si>
    <t>Transportation (Airfare &amp; TMC Fees Only) ($)</t>
  </si>
  <si>
    <t>Meeting Space Rental</t>
  </si>
  <si>
    <t>Audio Visual Equipment &amp; Service</t>
  </si>
  <si>
    <t>Conference Planner</t>
  </si>
  <si>
    <t>Registration Fees</t>
  </si>
  <si>
    <t>Printing/Design Work</t>
  </si>
  <si>
    <t>Supplies &amp; Materials</t>
  </si>
  <si>
    <t>Translation of Materials</t>
  </si>
  <si>
    <t>Visa/Passport Fees</t>
  </si>
  <si>
    <t>Ground Transportation</t>
  </si>
  <si>
    <t>Receptions (food and/or alcohol)</t>
  </si>
  <si>
    <t>Evacuation Insurance</t>
  </si>
  <si>
    <t>Miscellaneous</t>
  </si>
  <si>
    <t>Explanation of Miscellaneous</t>
  </si>
  <si>
    <t xml:space="preserve">Total </t>
  </si>
  <si>
    <t xml:space="preserve">NOAA Traveler Costs </t>
  </si>
  <si>
    <t xml:space="preserve">NOAA Conference Support Costs </t>
  </si>
  <si>
    <t>Refreshments/ Breaks</t>
  </si>
  <si>
    <t>Trainer/ Instructor/ Facilitator</t>
  </si>
  <si>
    <t>Telephone/Fax/ Internet</t>
  </si>
  <si>
    <t>Intepreter</t>
  </si>
  <si>
    <t xml:space="preserve">Guidance for completing the NOAA Conference Costs Breakdown for Conference Estimates
</t>
  </si>
  <si>
    <t>Federal Employee</t>
  </si>
  <si>
    <t>Rachel Green</t>
  </si>
  <si>
    <t>Silver Spring, MD</t>
  </si>
  <si>
    <t>Ross Gellar</t>
  </si>
  <si>
    <t>Monica Gellar</t>
  </si>
  <si>
    <t>Chandler Bing</t>
  </si>
  <si>
    <t>Phoebe Buffay</t>
  </si>
  <si>
    <t>Joey Tribbiani</t>
  </si>
  <si>
    <t>Olivia Benson</t>
  </si>
  <si>
    <t>Elliot Stabler</t>
  </si>
  <si>
    <t>Donald Cragen</t>
  </si>
  <si>
    <t>John Munch</t>
  </si>
  <si>
    <t>Odafin Tutuola</t>
  </si>
  <si>
    <t>Dawson Leery</t>
  </si>
  <si>
    <t>Invitational Traveler</t>
  </si>
  <si>
    <t>Joey Potter</t>
  </si>
  <si>
    <t>Philadelphia, PA</t>
  </si>
  <si>
    <t>Pacey Witter</t>
  </si>
  <si>
    <t>Seattle, WA</t>
  </si>
  <si>
    <t>Jennifer Lindley</t>
  </si>
  <si>
    <t># OF TRAVELERS</t>
  </si>
  <si>
    <t>Full Days</t>
  </si>
  <si>
    <t>Reason for Early Departure or Return</t>
  </si>
  <si>
    <t>LODGING FORMULA (Use in Cell J)</t>
  </si>
  <si>
    <t xml:space="preserve"> (Lodging Per Diem Rate with tax) * (Full Days + First Night)</t>
  </si>
  <si>
    <t>M&amp;IE FORMULA (Use in Cell K)</t>
  </si>
  <si>
    <t xml:space="preserve"> ((Full Days * per diem rate) + (2 reduced days *Per Diem rate*75% reduction)) - (Any included lunch/dinner/breakfast) </t>
  </si>
  <si>
    <t>CONFERNECE NAME AND DATES (NOAA Conference August 27-31)</t>
  </si>
  <si>
    <t>Taking Personal Day on the 26</t>
  </si>
  <si>
    <t>*Lodging Per Diem Rate with Tax is $125</t>
  </si>
  <si>
    <t xml:space="preserve">Lodging ($) (Per Diem &amp; Lodging Tax) </t>
  </si>
  <si>
    <t>POV mileage, airport parking, voucher fee</t>
  </si>
  <si>
    <t>Baggage fees, mileage, parking</t>
  </si>
  <si>
    <t>To help set up</t>
  </si>
  <si>
    <t>*M&amp;IE is $54 with lunch $13</t>
  </si>
  <si>
    <t xml:space="preserve">• The columns for “Traveling from”, “Departure Date”, and “Return Date” must be completed.  
• If the traveler has Departure or Return dates which are extended due to travel for other events or for any days off, only the expense for the conference should be included. 
• Ensure that the M &amp; IE amount is computed correctly. Ensure that the per diem rate used is correct and that the travel days are accounted for correctly. Travelers receive ¾ of the per diem rate on the travel days. Ensure that the M &amp; IE is adjusted for any meals that will be provided in the registration fees.
• Ensure that the Lodging amount is computed correctly. Include lodging taxes in the lodging amount.
• Ensure that the Transportation amount accounts for transportation expenses such as travel to/from airport, taxis, shuttles or any transportation expenses the traveler is likely to incur.
• Ensure that the Miscellaneous costs accounts for other expenses such as hotel internet, baggage, or any other expenses the traveler is likely to incur.
• Ensure that the M &amp; IE, Lodging, Transportation and Miscellaneous costs add up to the amount in the Total Conf. Costs column.
• Ensure that all computation formulas are correct.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</si>
</sst>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5" fillId="0" borderId="0">
      <alignment vertical="center"/>
    </xf>
    <xf numFmtId="0" fontId="5" fillId="0" borderId="0"/>
  </cellStyleXfs>
  <cellXfs count="49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44" fontId="3" fillId="0" borderId="0" xfId="1" applyFont="1" applyFill="1"/>
    <xf numFmtId="0" fontId="0" fillId="0" borderId="0" xfId="0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/>
    <xf numFmtId="44" fontId="3" fillId="0" borderId="0" xfId="1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2" xfId="1" applyFont="1" applyFill="1" applyBorder="1"/>
    <xf numFmtId="44" fontId="2" fillId="0" borderId="2" xfId="1" applyFont="1" applyFill="1" applyBorder="1"/>
    <xf numFmtId="0" fontId="3" fillId="0" borderId="10" xfId="0" applyFont="1" applyFill="1" applyBorder="1"/>
    <xf numFmtId="44" fontId="3" fillId="0" borderId="11" xfId="1" applyFont="1" applyFill="1" applyBorder="1"/>
    <xf numFmtId="0" fontId="3" fillId="0" borderId="0" xfId="0" applyFont="1" applyFill="1" applyBorder="1" applyAlignment="1">
      <alignment horizontal="center"/>
    </xf>
    <xf numFmtId="44" fontId="2" fillId="0" borderId="0" xfId="1" applyFont="1" applyFill="1" applyBorder="1"/>
    <xf numFmtId="14" fontId="3" fillId="0" borderId="0" xfId="0" applyNumberFormat="1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 wrapText="1"/>
    </xf>
    <xf numFmtId="44" fontId="9" fillId="0" borderId="2" xfId="1" applyFont="1" applyFill="1" applyBorder="1"/>
    <xf numFmtId="0" fontId="3" fillId="0" borderId="9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/>
    <xf numFmtId="1" fontId="2" fillId="0" borderId="2" xfId="0" applyNumberFormat="1" applyFont="1" applyFill="1" applyBorder="1"/>
    <xf numFmtId="1" fontId="3" fillId="0" borderId="0" xfId="0" applyNumberFormat="1" applyFont="1" applyFill="1"/>
    <xf numFmtId="1" fontId="3" fillId="0" borderId="2" xfId="1" applyNumberFormat="1" applyFont="1" applyFill="1" applyBorder="1"/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indent="1"/>
    </xf>
  </cellXfs>
  <cellStyles count="7">
    <cellStyle name="Comma 2" xfId="2"/>
    <cellStyle name="Currency" xfId="1" builtinId="4"/>
    <cellStyle name="Currency 2" xf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llary.Goldman\Documents\Conferences\New%20Policy%20Documents\Template%20&amp;%20Example%20&amp;%20Guidance\NEW%20NOAA%20CONFERENCE%20PACKAGE%20BLA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1 - Conf Planning Checklist"/>
      <sheetName val="Att 3 - Conf Detail"/>
      <sheetName val="Att 4 - Conf Traveler Estim "/>
      <sheetName val="Conference Details"/>
    </sheetNames>
    <sheetDataSet>
      <sheetData sheetId="0"/>
      <sheetData sheetId="1"/>
      <sheetData sheetId="2"/>
      <sheetData sheetId="3">
        <row r="1">
          <cell r="AX1" t="str">
            <v>YES</v>
          </cell>
        </row>
        <row r="2">
          <cell r="AX2" t="str">
            <v>NO</v>
          </cell>
        </row>
        <row r="75">
          <cell r="AW75" t="str">
            <v>BIS</v>
          </cell>
        </row>
        <row r="76">
          <cell r="AW76" t="str">
            <v>BEA</v>
          </cell>
        </row>
        <row r="77">
          <cell r="AW77" t="str">
            <v>Census</v>
          </cell>
        </row>
        <row r="78">
          <cell r="AW78" t="str">
            <v>EDA</v>
          </cell>
        </row>
        <row r="79">
          <cell r="AW79" t="str">
            <v>ESA</v>
          </cell>
        </row>
        <row r="80">
          <cell r="AW80" t="str">
            <v>ITA</v>
          </cell>
        </row>
        <row r="81">
          <cell r="AW81" t="str">
            <v>MBDA</v>
          </cell>
        </row>
        <row r="82">
          <cell r="AW82" t="str">
            <v>NOAA</v>
          </cell>
        </row>
        <row r="83">
          <cell r="AW83" t="str">
            <v>NIST</v>
          </cell>
        </row>
        <row r="84">
          <cell r="AW84" t="str">
            <v>NTIA</v>
          </cell>
        </row>
        <row r="85">
          <cell r="AW85" t="str">
            <v>NTIS</v>
          </cell>
        </row>
        <row r="86">
          <cell r="AW86" t="str">
            <v>OGC</v>
          </cell>
        </row>
        <row r="87">
          <cell r="AW87" t="str">
            <v>USPTO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A4" zoomScale="90" zoomScaleNormal="90" zoomScaleSheetLayoutView="100" workbookViewId="0">
      <selection activeCell="T13" sqref="T13"/>
    </sheetView>
  </sheetViews>
  <sheetFormatPr defaultColWidth="9.109375" defaultRowHeight="12" x14ac:dyDescent="0.25"/>
  <cols>
    <col min="1" max="1" width="13.21875" style="1" customWidth="1"/>
    <col min="2" max="2" width="8.77734375" style="1" customWidth="1"/>
    <col min="3" max="3" width="16.6640625" style="1" customWidth="1"/>
    <col min="4" max="4" width="15.5546875" style="1" customWidth="1"/>
    <col min="5" max="5" width="14.33203125" style="1" customWidth="1"/>
    <col min="6" max="7" width="12.88671875" style="1" customWidth="1"/>
    <col min="8" max="8" width="12.88671875" style="33" customWidth="1"/>
    <col min="9" max="12" width="12.88671875" style="1" customWidth="1"/>
    <col min="13" max="14" width="13.33203125" style="1" customWidth="1"/>
    <col min="15" max="16" width="12.88671875" style="1" customWidth="1"/>
    <col min="17" max="17" width="19.109375" style="1" customWidth="1"/>
    <col min="18" max="18" width="26.88671875" style="1" customWidth="1"/>
    <col min="19" max="19" width="9.109375" style="1" customWidth="1"/>
    <col min="20" max="16384" width="9.109375" style="1"/>
  </cols>
  <sheetData>
    <row r="1" spans="1:18" ht="18" x14ac:dyDescent="0.2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8" ht="17.399999999999999" x14ac:dyDescent="0.25">
      <c r="A2" s="44" t="s">
        <v>59</v>
      </c>
      <c r="B2" s="44"/>
      <c r="C2" s="44"/>
      <c r="D2" s="44"/>
      <c r="E2" s="44"/>
      <c r="F2" s="44"/>
      <c r="G2" s="44"/>
      <c r="H2" s="29"/>
      <c r="I2" s="6"/>
      <c r="J2" s="6"/>
      <c r="K2" s="6"/>
      <c r="L2" s="6"/>
      <c r="M2" s="6"/>
      <c r="N2" s="6"/>
      <c r="O2" s="6"/>
      <c r="P2" s="6"/>
      <c r="Q2" s="6"/>
    </row>
    <row r="3" spans="1:18" ht="20.399999999999999" customHeight="1" x14ac:dyDescent="0.25">
      <c r="A3" s="23"/>
      <c r="B3" s="23"/>
      <c r="C3" s="23"/>
      <c r="D3" s="23"/>
      <c r="E3" s="23"/>
      <c r="F3" s="23"/>
      <c r="G3" s="23"/>
      <c r="H3" s="29"/>
      <c r="I3" s="6"/>
      <c r="J3" s="6"/>
      <c r="K3" s="6"/>
      <c r="L3" s="6"/>
      <c r="M3" s="6"/>
      <c r="N3" s="6"/>
      <c r="O3" s="6"/>
      <c r="P3" s="6"/>
      <c r="Q3" s="6"/>
    </row>
    <row r="4" spans="1:18" ht="28.2" customHeight="1" x14ac:dyDescent="0.35">
      <c r="A4" s="45" t="s">
        <v>55</v>
      </c>
      <c r="B4" s="45"/>
      <c r="C4" s="24" t="s">
        <v>56</v>
      </c>
      <c r="D4" s="6"/>
      <c r="E4" s="6"/>
      <c r="F4" s="35"/>
      <c r="G4" s="36" t="s">
        <v>61</v>
      </c>
      <c r="H4" s="29"/>
      <c r="I4" s="38" t="s">
        <v>66</v>
      </c>
      <c r="J4" s="37"/>
      <c r="K4" s="6"/>
      <c r="L4" s="6"/>
      <c r="M4" s="6"/>
      <c r="N4" s="6"/>
      <c r="O4" s="6"/>
      <c r="P4" s="6"/>
      <c r="Q4" s="6"/>
    </row>
    <row r="5" spans="1:18" ht="39.6" customHeight="1" x14ac:dyDescent="0.25">
      <c r="A5" s="46" t="s">
        <v>57</v>
      </c>
      <c r="B5" s="46"/>
      <c r="C5" s="24" t="s">
        <v>58</v>
      </c>
      <c r="D5" s="6"/>
      <c r="E5" s="6"/>
      <c r="F5" s="6"/>
      <c r="G5" s="6"/>
      <c r="H5" s="29"/>
      <c r="I5" s="6"/>
      <c r="L5" s="6"/>
      <c r="M5" s="6"/>
      <c r="N5" s="6"/>
      <c r="O5" s="6"/>
      <c r="P5" s="6"/>
      <c r="Q5" s="6"/>
    </row>
    <row r="6" spans="1:18" x14ac:dyDescent="0.25">
      <c r="A6" s="40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1:18" ht="81" customHeight="1" thickBot="1" x14ac:dyDescent="0.3">
      <c r="A7" s="25" t="s">
        <v>52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30" t="s">
        <v>53</v>
      </c>
      <c r="I7" s="2" t="s">
        <v>10</v>
      </c>
      <c r="J7" s="2" t="s">
        <v>62</v>
      </c>
      <c r="K7" s="2" t="s">
        <v>6</v>
      </c>
      <c r="L7" s="2" t="s">
        <v>14</v>
      </c>
      <c r="M7" s="2" t="s">
        <v>19</v>
      </c>
      <c r="N7" s="2" t="s">
        <v>29</v>
      </c>
      <c r="O7" s="2" t="s">
        <v>22</v>
      </c>
      <c r="P7" s="2" t="s">
        <v>7</v>
      </c>
      <c r="Q7" s="2" t="s">
        <v>23</v>
      </c>
      <c r="R7" s="22" t="s">
        <v>54</v>
      </c>
    </row>
    <row r="8" spans="1:18" x14ac:dyDescent="0.25">
      <c r="A8" s="9">
        <v>1</v>
      </c>
      <c r="B8" s="10"/>
      <c r="C8" s="10" t="s">
        <v>32</v>
      </c>
      <c r="D8" s="10" t="s">
        <v>33</v>
      </c>
      <c r="E8" s="10" t="s">
        <v>34</v>
      </c>
      <c r="F8" s="21">
        <v>42974</v>
      </c>
      <c r="G8" s="21">
        <v>42978</v>
      </c>
      <c r="H8" s="31">
        <v>3</v>
      </c>
      <c r="I8" s="10">
        <f>474+25.43</f>
        <v>499.43</v>
      </c>
      <c r="J8" s="11">
        <f>(125)*(H8+1)</f>
        <v>500</v>
      </c>
      <c r="K8" s="11">
        <f>((H8*54)+(2*54*0.75))-(13)</f>
        <v>230</v>
      </c>
      <c r="L8" s="11">
        <v>45</v>
      </c>
      <c r="M8" s="11">
        <v>415</v>
      </c>
      <c r="N8" s="11">
        <v>0</v>
      </c>
      <c r="O8" s="11">
        <v>0</v>
      </c>
      <c r="P8" s="11">
        <f>SUM(I8:O8)</f>
        <v>1689.43</v>
      </c>
      <c r="Q8" s="10"/>
      <c r="R8" s="27"/>
    </row>
    <row r="9" spans="1:18" x14ac:dyDescent="0.25">
      <c r="A9" s="9">
        <v>2</v>
      </c>
      <c r="B9" s="10"/>
      <c r="C9" s="10" t="s">
        <v>32</v>
      </c>
      <c r="D9" s="10" t="s">
        <v>35</v>
      </c>
      <c r="E9" s="10" t="s">
        <v>34</v>
      </c>
      <c r="F9" s="21">
        <v>42975</v>
      </c>
      <c r="G9" s="21">
        <v>42978</v>
      </c>
      <c r="H9" s="31">
        <v>2</v>
      </c>
      <c r="I9" s="10">
        <f t="shared" ref="I9:I19" si="0">474+25.43</f>
        <v>499.43</v>
      </c>
      <c r="J9" s="11">
        <f t="shared" ref="J9:J22" si="1">(125)*(H9+1)</f>
        <v>375</v>
      </c>
      <c r="K9" s="11">
        <f t="shared" ref="K9:K22" si="2">((H9*54)+(2*54*0.75))-(13)</f>
        <v>176</v>
      </c>
      <c r="L9" s="11">
        <v>45</v>
      </c>
      <c r="M9" s="11">
        <v>45</v>
      </c>
      <c r="N9" s="11">
        <v>0</v>
      </c>
      <c r="O9" s="11">
        <v>0</v>
      </c>
      <c r="P9" s="11">
        <f t="shared" ref="P9:P22" si="3">SUM(I9:O9)</f>
        <v>1140.43</v>
      </c>
      <c r="Q9" s="10"/>
      <c r="R9" s="27"/>
    </row>
    <row r="10" spans="1:18" x14ac:dyDescent="0.25">
      <c r="A10" s="9">
        <v>3</v>
      </c>
      <c r="B10" s="10"/>
      <c r="C10" s="10" t="s">
        <v>32</v>
      </c>
      <c r="D10" s="10" t="s">
        <v>36</v>
      </c>
      <c r="E10" s="10" t="s">
        <v>34</v>
      </c>
      <c r="F10" s="21">
        <v>42974</v>
      </c>
      <c r="G10" s="21">
        <v>42978</v>
      </c>
      <c r="H10" s="31">
        <v>3</v>
      </c>
      <c r="I10" s="10">
        <f t="shared" si="0"/>
        <v>499.43</v>
      </c>
      <c r="J10" s="11">
        <f t="shared" si="1"/>
        <v>500</v>
      </c>
      <c r="K10" s="11">
        <f t="shared" si="2"/>
        <v>230</v>
      </c>
      <c r="L10" s="11">
        <v>45</v>
      </c>
      <c r="M10" s="11">
        <v>45</v>
      </c>
      <c r="N10" s="11">
        <v>0</v>
      </c>
      <c r="O10" s="11">
        <v>0</v>
      </c>
      <c r="P10" s="11">
        <f t="shared" si="3"/>
        <v>1319.43</v>
      </c>
      <c r="Q10" s="10"/>
      <c r="R10" s="27"/>
    </row>
    <row r="11" spans="1:18" x14ac:dyDescent="0.25">
      <c r="A11" s="9">
        <v>4</v>
      </c>
      <c r="B11" s="10"/>
      <c r="C11" s="10" t="s">
        <v>32</v>
      </c>
      <c r="D11" s="10" t="s">
        <v>37</v>
      </c>
      <c r="E11" s="10" t="s">
        <v>34</v>
      </c>
      <c r="F11" s="21">
        <v>42974</v>
      </c>
      <c r="G11" s="21">
        <v>42978</v>
      </c>
      <c r="H11" s="31">
        <v>3</v>
      </c>
      <c r="I11" s="10">
        <f t="shared" si="0"/>
        <v>499.43</v>
      </c>
      <c r="J11" s="11">
        <f t="shared" si="1"/>
        <v>500</v>
      </c>
      <c r="K11" s="11">
        <f t="shared" si="2"/>
        <v>230</v>
      </c>
      <c r="L11" s="11">
        <v>45</v>
      </c>
      <c r="M11" s="11">
        <v>45</v>
      </c>
      <c r="N11" s="11">
        <v>0</v>
      </c>
      <c r="O11" s="11">
        <v>0</v>
      </c>
      <c r="P11" s="11">
        <f t="shared" si="3"/>
        <v>1319.43</v>
      </c>
      <c r="Q11" s="10"/>
      <c r="R11" s="27"/>
    </row>
    <row r="12" spans="1:18" x14ac:dyDescent="0.25">
      <c r="A12" s="9">
        <v>5</v>
      </c>
      <c r="B12" s="10"/>
      <c r="C12" s="10" t="s">
        <v>32</v>
      </c>
      <c r="D12" s="10" t="s">
        <v>38</v>
      </c>
      <c r="E12" s="10" t="s">
        <v>34</v>
      </c>
      <c r="F12" s="21">
        <v>42974</v>
      </c>
      <c r="G12" s="21">
        <v>42978</v>
      </c>
      <c r="H12" s="31">
        <v>3</v>
      </c>
      <c r="I12" s="10">
        <f t="shared" si="0"/>
        <v>499.43</v>
      </c>
      <c r="J12" s="11">
        <f t="shared" si="1"/>
        <v>500</v>
      </c>
      <c r="K12" s="11">
        <f t="shared" si="2"/>
        <v>230</v>
      </c>
      <c r="L12" s="11">
        <v>45</v>
      </c>
      <c r="M12" s="11">
        <v>60</v>
      </c>
      <c r="N12" s="11">
        <v>0</v>
      </c>
      <c r="O12" s="11">
        <v>0</v>
      </c>
      <c r="P12" s="11">
        <f t="shared" si="3"/>
        <v>1334.43</v>
      </c>
      <c r="Q12" s="10"/>
      <c r="R12" s="27"/>
    </row>
    <row r="13" spans="1:18" ht="24" x14ac:dyDescent="0.25">
      <c r="A13" s="9">
        <v>6</v>
      </c>
      <c r="B13" s="10"/>
      <c r="C13" s="10" t="s">
        <v>32</v>
      </c>
      <c r="D13" s="10" t="s">
        <v>39</v>
      </c>
      <c r="E13" s="10" t="s">
        <v>34</v>
      </c>
      <c r="F13" s="21">
        <v>42974</v>
      </c>
      <c r="G13" s="21">
        <v>42978</v>
      </c>
      <c r="H13" s="31">
        <v>3</v>
      </c>
      <c r="I13" s="10">
        <f t="shared" si="0"/>
        <v>499.43</v>
      </c>
      <c r="J13" s="11">
        <f t="shared" si="1"/>
        <v>500</v>
      </c>
      <c r="K13" s="11">
        <f t="shared" si="2"/>
        <v>230</v>
      </c>
      <c r="L13" s="11">
        <v>45</v>
      </c>
      <c r="M13" s="11">
        <v>45</v>
      </c>
      <c r="N13" s="11">
        <v>0</v>
      </c>
      <c r="O13" s="11">
        <v>100</v>
      </c>
      <c r="P13" s="11">
        <f t="shared" si="3"/>
        <v>1419.43</v>
      </c>
      <c r="Q13" s="39" t="s">
        <v>63</v>
      </c>
      <c r="R13" s="12"/>
    </row>
    <row r="14" spans="1:18" x14ac:dyDescent="0.25">
      <c r="A14" s="9">
        <v>7</v>
      </c>
      <c r="B14" s="10"/>
      <c r="C14" s="10" t="s">
        <v>32</v>
      </c>
      <c r="D14" s="10" t="s">
        <v>40</v>
      </c>
      <c r="E14" s="10" t="s">
        <v>34</v>
      </c>
      <c r="F14" s="21">
        <v>42974</v>
      </c>
      <c r="G14" s="21">
        <v>42978</v>
      </c>
      <c r="H14" s="31">
        <v>3</v>
      </c>
      <c r="I14" s="10">
        <f t="shared" si="0"/>
        <v>499.43</v>
      </c>
      <c r="J14" s="11">
        <f t="shared" si="1"/>
        <v>500</v>
      </c>
      <c r="K14" s="11">
        <f t="shared" si="2"/>
        <v>230</v>
      </c>
      <c r="L14" s="11">
        <v>45</v>
      </c>
      <c r="M14" s="11">
        <v>45</v>
      </c>
      <c r="N14" s="11">
        <v>0</v>
      </c>
      <c r="O14" s="11">
        <v>0</v>
      </c>
      <c r="P14" s="11">
        <f t="shared" si="3"/>
        <v>1319.43</v>
      </c>
      <c r="Q14" s="39"/>
      <c r="R14" s="12"/>
    </row>
    <row r="15" spans="1:18" ht="24" x14ac:dyDescent="0.25">
      <c r="A15" s="9">
        <v>8</v>
      </c>
      <c r="B15" s="10"/>
      <c r="C15" s="10" t="s">
        <v>32</v>
      </c>
      <c r="D15" s="10" t="s">
        <v>41</v>
      </c>
      <c r="E15" s="10" t="s">
        <v>34</v>
      </c>
      <c r="F15" s="21">
        <v>42974</v>
      </c>
      <c r="G15" s="21">
        <v>42978</v>
      </c>
      <c r="H15" s="31">
        <v>3</v>
      </c>
      <c r="I15" s="10">
        <f t="shared" si="0"/>
        <v>499.43</v>
      </c>
      <c r="J15" s="11">
        <f t="shared" si="1"/>
        <v>500</v>
      </c>
      <c r="K15" s="11">
        <f t="shared" si="2"/>
        <v>230</v>
      </c>
      <c r="L15" s="11">
        <v>45</v>
      </c>
      <c r="M15" s="11">
        <v>75</v>
      </c>
      <c r="N15" s="11">
        <v>0</v>
      </c>
      <c r="O15" s="11">
        <v>60</v>
      </c>
      <c r="P15" s="11">
        <f t="shared" si="3"/>
        <v>1409.43</v>
      </c>
      <c r="Q15" s="39" t="s">
        <v>64</v>
      </c>
      <c r="R15" s="12"/>
    </row>
    <row r="16" spans="1:18" x14ac:dyDescent="0.25">
      <c r="A16" s="9">
        <v>9</v>
      </c>
      <c r="B16" s="10"/>
      <c r="C16" s="10" t="s">
        <v>32</v>
      </c>
      <c r="D16" s="10" t="s">
        <v>42</v>
      </c>
      <c r="E16" s="10" t="s">
        <v>34</v>
      </c>
      <c r="F16" s="21">
        <v>42974</v>
      </c>
      <c r="G16" s="21">
        <v>42978</v>
      </c>
      <c r="H16" s="31">
        <v>3</v>
      </c>
      <c r="I16" s="10">
        <f t="shared" si="0"/>
        <v>499.43</v>
      </c>
      <c r="J16" s="11">
        <f t="shared" si="1"/>
        <v>500</v>
      </c>
      <c r="K16" s="11">
        <f t="shared" si="2"/>
        <v>230</v>
      </c>
      <c r="L16" s="11">
        <v>45</v>
      </c>
      <c r="M16" s="11">
        <v>60</v>
      </c>
      <c r="N16" s="11">
        <v>0</v>
      </c>
      <c r="O16" s="11">
        <v>0</v>
      </c>
      <c r="P16" s="11">
        <f t="shared" si="3"/>
        <v>1334.43</v>
      </c>
      <c r="Q16" s="10"/>
      <c r="R16" s="27"/>
    </row>
    <row r="17" spans="1:18" x14ac:dyDescent="0.25">
      <c r="A17" s="9">
        <v>10</v>
      </c>
      <c r="B17" s="10"/>
      <c r="C17" s="10" t="s">
        <v>32</v>
      </c>
      <c r="D17" s="10" t="s">
        <v>43</v>
      </c>
      <c r="E17" s="10" t="s">
        <v>34</v>
      </c>
      <c r="F17" s="21">
        <v>42974</v>
      </c>
      <c r="G17" s="21">
        <v>42978</v>
      </c>
      <c r="H17" s="31">
        <v>3</v>
      </c>
      <c r="I17" s="10">
        <f t="shared" si="0"/>
        <v>499.43</v>
      </c>
      <c r="J17" s="11">
        <f t="shared" si="1"/>
        <v>500</v>
      </c>
      <c r="K17" s="11">
        <f t="shared" si="2"/>
        <v>230</v>
      </c>
      <c r="L17" s="11">
        <v>45</v>
      </c>
      <c r="M17" s="11">
        <v>360</v>
      </c>
      <c r="N17" s="11">
        <v>0</v>
      </c>
      <c r="O17" s="11">
        <v>0</v>
      </c>
      <c r="P17" s="11">
        <f t="shared" si="3"/>
        <v>1634.43</v>
      </c>
      <c r="Q17" s="10"/>
      <c r="R17" s="27"/>
    </row>
    <row r="18" spans="1:18" x14ac:dyDescent="0.25">
      <c r="A18" s="9">
        <v>11</v>
      </c>
      <c r="B18" s="10"/>
      <c r="C18" s="10" t="s">
        <v>32</v>
      </c>
      <c r="D18" s="10" t="s">
        <v>44</v>
      </c>
      <c r="E18" s="10" t="s">
        <v>34</v>
      </c>
      <c r="F18" s="21">
        <v>42974</v>
      </c>
      <c r="G18" s="21">
        <v>42978</v>
      </c>
      <c r="H18" s="31">
        <v>3</v>
      </c>
      <c r="I18" s="10">
        <f t="shared" si="0"/>
        <v>499.43</v>
      </c>
      <c r="J18" s="11">
        <f t="shared" si="1"/>
        <v>500</v>
      </c>
      <c r="K18" s="11">
        <f t="shared" si="2"/>
        <v>230</v>
      </c>
      <c r="L18" s="11">
        <v>45</v>
      </c>
      <c r="M18" s="11">
        <v>45</v>
      </c>
      <c r="N18" s="11">
        <v>0</v>
      </c>
      <c r="O18" s="11">
        <v>0</v>
      </c>
      <c r="P18" s="11">
        <f t="shared" si="3"/>
        <v>1319.43</v>
      </c>
      <c r="Q18" s="10"/>
      <c r="R18" s="27"/>
    </row>
    <row r="19" spans="1:18" x14ac:dyDescent="0.25">
      <c r="A19" s="9">
        <v>12</v>
      </c>
      <c r="B19" s="10"/>
      <c r="C19" s="10" t="s">
        <v>32</v>
      </c>
      <c r="D19" s="10" t="s">
        <v>45</v>
      </c>
      <c r="E19" s="10" t="s">
        <v>34</v>
      </c>
      <c r="F19" s="21">
        <v>42974</v>
      </c>
      <c r="G19" s="21">
        <v>42978</v>
      </c>
      <c r="H19" s="31">
        <v>3</v>
      </c>
      <c r="I19" s="10">
        <f t="shared" si="0"/>
        <v>499.43</v>
      </c>
      <c r="J19" s="11">
        <f t="shared" si="1"/>
        <v>500</v>
      </c>
      <c r="K19" s="11">
        <f t="shared" si="2"/>
        <v>230</v>
      </c>
      <c r="L19" s="11">
        <v>45</v>
      </c>
      <c r="M19" s="11">
        <v>45</v>
      </c>
      <c r="N19" s="11">
        <v>0</v>
      </c>
      <c r="O19" s="11">
        <v>0</v>
      </c>
      <c r="P19" s="11">
        <f t="shared" si="3"/>
        <v>1319.43</v>
      </c>
      <c r="Q19" s="10"/>
      <c r="R19" s="27"/>
    </row>
    <row r="20" spans="1:18" x14ac:dyDescent="0.25">
      <c r="A20" s="9">
        <v>13</v>
      </c>
      <c r="B20" s="10"/>
      <c r="C20" s="10" t="s">
        <v>46</v>
      </c>
      <c r="D20" s="10" t="s">
        <v>47</v>
      </c>
      <c r="E20" s="10" t="s">
        <v>48</v>
      </c>
      <c r="F20" s="21">
        <v>42972</v>
      </c>
      <c r="G20" s="21">
        <v>42978</v>
      </c>
      <c r="H20" s="31">
        <v>5</v>
      </c>
      <c r="I20" s="10">
        <f>444+25.43</f>
        <v>469.43</v>
      </c>
      <c r="J20" s="11">
        <f t="shared" si="1"/>
        <v>750</v>
      </c>
      <c r="K20" s="11">
        <f t="shared" si="2"/>
        <v>338</v>
      </c>
      <c r="L20" s="11">
        <v>45</v>
      </c>
      <c r="M20" s="11">
        <v>120</v>
      </c>
      <c r="N20" s="11">
        <v>0</v>
      </c>
      <c r="O20" s="11">
        <v>0</v>
      </c>
      <c r="P20" s="11">
        <f t="shared" si="3"/>
        <v>1722.43</v>
      </c>
      <c r="Q20" s="10"/>
      <c r="R20" s="27" t="s">
        <v>60</v>
      </c>
    </row>
    <row r="21" spans="1:18" x14ac:dyDescent="0.25">
      <c r="A21" s="9">
        <v>14</v>
      </c>
      <c r="B21" s="10"/>
      <c r="C21" s="10" t="s">
        <v>46</v>
      </c>
      <c r="D21" s="10" t="s">
        <v>49</v>
      </c>
      <c r="E21" s="10" t="s">
        <v>50</v>
      </c>
      <c r="F21" s="21">
        <v>42972</v>
      </c>
      <c r="G21" s="21">
        <v>42977</v>
      </c>
      <c r="H21" s="31">
        <v>5</v>
      </c>
      <c r="I21" s="10">
        <f>718+25.43</f>
        <v>743.43</v>
      </c>
      <c r="J21" s="11">
        <f t="shared" si="1"/>
        <v>750</v>
      </c>
      <c r="K21" s="11">
        <f t="shared" si="2"/>
        <v>338</v>
      </c>
      <c r="L21" s="11">
        <v>45</v>
      </c>
      <c r="M21" s="11">
        <v>15</v>
      </c>
      <c r="N21" s="11">
        <v>0</v>
      </c>
      <c r="O21" s="11">
        <v>0</v>
      </c>
      <c r="P21" s="11">
        <f t="shared" si="3"/>
        <v>1891.4299999999998</v>
      </c>
      <c r="Q21" s="10"/>
      <c r="R21" s="27" t="s">
        <v>65</v>
      </c>
    </row>
    <row r="22" spans="1:18" x14ac:dyDescent="0.25">
      <c r="A22" s="9">
        <v>15</v>
      </c>
      <c r="B22" s="10"/>
      <c r="C22" s="10" t="s">
        <v>46</v>
      </c>
      <c r="D22" s="10" t="s">
        <v>51</v>
      </c>
      <c r="E22" s="10" t="s">
        <v>50</v>
      </c>
      <c r="F22" s="21">
        <v>42974</v>
      </c>
      <c r="G22" s="21">
        <v>42978</v>
      </c>
      <c r="H22" s="31">
        <v>3</v>
      </c>
      <c r="I22" s="10">
        <f>718+25.43</f>
        <v>743.43</v>
      </c>
      <c r="J22" s="11">
        <f t="shared" si="1"/>
        <v>500</v>
      </c>
      <c r="K22" s="11">
        <f t="shared" si="2"/>
        <v>230</v>
      </c>
      <c r="L22" s="11">
        <v>45</v>
      </c>
      <c r="M22" s="11">
        <v>30</v>
      </c>
      <c r="N22" s="11">
        <v>0</v>
      </c>
      <c r="O22" s="11">
        <v>0</v>
      </c>
      <c r="P22" s="11">
        <f t="shared" si="3"/>
        <v>1548.4299999999998</v>
      </c>
      <c r="Q22" s="10"/>
      <c r="R22" s="27"/>
    </row>
    <row r="23" spans="1:18" x14ac:dyDescent="0.25">
      <c r="A23" s="9"/>
      <c r="B23" s="10"/>
      <c r="C23" s="10"/>
      <c r="D23" s="10"/>
      <c r="E23" s="10"/>
      <c r="F23" s="10"/>
      <c r="G23" s="10"/>
      <c r="H23" s="31"/>
      <c r="I23" s="11"/>
      <c r="J23" s="11"/>
      <c r="K23" s="11"/>
      <c r="L23" s="11"/>
      <c r="M23" s="11"/>
      <c r="N23" s="11"/>
      <c r="O23" s="11"/>
      <c r="P23" s="11"/>
      <c r="Q23" s="10"/>
      <c r="R23" s="27"/>
    </row>
    <row r="24" spans="1:18" x14ac:dyDescent="0.25">
      <c r="A24" s="9"/>
      <c r="B24" s="10"/>
      <c r="C24" s="10"/>
      <c r="D24" s="10"/>
      <c r="E24" s="10"/>
      <c r="F24" s="10"/>
      <c r="G24" s="10"/>
      <c r="H24" s="31"/>
      <c r="I24" s="11"/>
      <c r="J24" s="11"/>
      <c r="K24" s="11"/>
      <c r="L24" s="11"/>
      <c r="M24" s="11"/>
      <c r="N24" s="11"/>
      <c r="O24" s="11"/>
      <c r="P24" s="11"/>
      <c r="Q24" s="10"/>
      <c r="R24" s="27"/>
    </row>
    <row r="25" spans="1:18" x14ac:dyDescent="0.25">
      <c r="A25" s="9"/>
      <c r="B25" s="10"/>
      <c r="C25" s="10"/>
      <c r="D25" s="10"/>
      <c r="E25" s="10"/>
      <c r="F25" s="10"/>
      <c r="G25" s="10"/>
      <c r="H25" s="31"/>
      <c r="I25" s="11"/>
      <c r="J25" s="11"/>
      <c r="K25" s="11"/>
      <c r="L25" s="11"/>
      <c r="M25" s="11"/>
      <c r="N25" s="11"/>
      <c r="O25" s="11"/>
      <c r="P25" s="11"/>
      <c r="Q25" s="10"/>
      <c r="R25" s="27"/>
    </row>
    <row r="26" spans="1:18" x14ac:dyDescent="0.25">
      <c r="A26" s="9"/>
      <c r="B26" s="10"/>
      <c r="C26" s="10"/>
      <c r="D26" s="10"/>
      <c r="E26" s="10"/>
      <c r="F26" s="10"/>
      <c r="G26" s="10"/>
      <c r="H26" s="31"/>
      <c r="I26" s="11"/>
      <c r="J26" s="11"/>
      <c r="K26" s="11"/>
      <c r="L26" s="11"/>
      <c r="M26" s="11"/>
      <c r="N26" s="11"/>
      <c r="O26" s="11"/>
      <c r="P26" s="11"/>
      <c r="Q26" s="10"/>
      <c r="R26" s="27"/>
    </row>
    <row r="27" spans="1:18" x14ac:dyDescent="0.25">
      <c r="A27" s="9"/>
      <c r="B27" s="10"/>
      <c r="C27" s="10"/>
      <c r="D27" s="10"/>
      <c r="E27" s="10"/>
      <c r="F27" s="10"/>
      <c r="G27" s="10"/>
      <c r="H27" s="31"/>
      <c r="I27" s="11"/>
      <c r="J27" s="11"/>
      <c r="K27" s="11"/>
      <c r="L27" s="11"/>
      <c r="M27" s="11"/>
      <c r="N27" s="11"/>
      <c r="O27" s="11"/>
      <c r="P27" s="11"/>
      <c r="Q27" s="10"/>
      <c r="R27" s="27"/>
    </row>
    <row r="28" spans="1:18" ht="13.8" x14ac:dyDescent="0.3">
      <c r="A28" s="13"/>
      <c r="B28" s="14"/>
      <c r="C28" s="14"/>
      <c r="D28" s="14"/>
      <c r="E28" s="14"/>
      <c r="F28" s="14"/>
      <c r="G28" s="14"/>
      <c r="H28" s="32" t="s">
        <v>8</v>
      </c>
      <c r="I28" s="16">
        <f>SUM(I8:I27)</f>
        <v>7949.4500000000016</v>
      </c>
      <c r="J28" s="16">
        <f>SUM(J8:J27)</f>
        <v>7875</v>
      </c>
      <c r="K28" s="16">
        <f>SUM(K8:K27)</f>
        <v>3612</v>
      </c>
      <c r="L28" s="16">
        <f>SUM(L8:L22)</f>
        <v>675</v>
      </c>
      <c r="M28" s="16">
        <f t="shared" ref="M28" si="4">SUM(M8:M27)</f>
        <v>1450</v>
      </c>
      <c r="N28" s="16">
        <f t="shared" ref="N28" si="5">SUM(N8:N27)</f>
        <v>0</v>
      </c>
      <c r="O28" s="16">
        <f t="shared" ref="O28" si="6">SUM(O8:O27)</f>
        <v>160</v>
      </c>
      <c r="P28" s="26">
        <f>SUM(I28:O28)</f>
        <v>21721.45</v>
      </c>
      <c r="Q28" s="14"/>
      <c r="R28" s="28"/>
    </row>
    <row r="29" spans="1:18" x14ac:dyDescent="0.25">
      <c r="A29" s="19"/>
      <c r="B29" s="10"/>
      <c r="C29" s="10"/>
      <c r="D29" s="10"/>
      <c r="E29" s="10"/>
      <c r="F29" s="10"/>
      <c r="G29" s="10"/>
      <c r="H29" s="31"/>
      <c r="I29" s="11"/>
      <c r="J29" s="11"/>
      <c r="K29" s="11"/>
      <c r="L29" s="11"/>
      <c r="M29" s="11"/>
      <c r="N29" s="11"/>
      <c r="O29" s="11"/>
      <c r="P29" s="11"/>
      <c r="Q29" s="20"/>
    </row>
    <row r="30" spans="1:18" x14ac:dyDescent="0.25">
      <c r="A30" s="3"/>
      <c r="I30" s="4"/>
      <c r="J30" s="4"/>
      <c r="K30" s="4"/>
      <c r="L30" s="4"/>
      <c r="M30" s="4"/>
      <c r="N30" s="4"/>
      <c r="O30" s="4"/>
      <c r="P30" s="4"/>
      <c r="Q30" s="4"/>
    </row>
    <row r="31" spans="1:18" x14ac:dyDescent="0.25">
      <c r="A31" s="40" t="s">
        <v>26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</row>
    <row r="32" spans="1:18" ht="59.25" customHeight="1" thickBot="1" x14ac:dyDescent="0.3">
      <c r="A32" s="7"/>
      <c r="B32" s="2" t="s">
        <v>11</v>
      </c>
      <c r="C32" s="2" t="s">
        <v>12</v>
      </c>
      <c r="D32" s="2" t="s">
        <v>13</v>
      </c>
      <c r="E32" s="2" t="s">
        <v>28</v>
      </c>
      <c r="F32" s="2" t="s">
        <v>30</v>
      </c>
      <c r="G32" s="2" t="s">
        <v>15</v>
      </c>
      <c r="H32" s="30"/>
      <c r="I32" s="2" t="s">
        <v>16</v>
      </c>
      <c r="J32" s="2" t="s">
        <v>17</v>
      </c>
      <c r="K32" s="2" t="s">
        <v>18</v>
      </c>
      <c r="L32" s="2" t="s">
        <v>27</v>
      </c>
      <c r="M32" s="2" t="s">
        <v>20</v>
      </c>
      <c r="N32" s="2" t="s">
        <v>21</v>
      </c>
      <c r="O32" s="2" t="s">
        <v>22</v>
      </c>
      <c r="P32" s="2" t="s">
        <v>24</v>
      </c>
      <c r="Q32" s="8" t="s">
        <v>23</v>
      </c>
    </row>
    <row r="33" spans="1:17" ht="19.5" customHeight="1" x14ac:dyDescent="0.25">
      <c r="A33" s="17"/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34"/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6">
        <v>0</v>
      </c>
      <c r="Q33" s="18"/>
    </row>
  </sheetData>
  <autoFilter ref="A7:R7"/>
  <mergeCells count="6">
    <mergeCell ref="A31:Q31"/>
    <mergeCell ref="A1:Q1"/>
    <mergeCell ref="A6:R6"/>
    <mergeCell ref="A2:G2"/>
    <mergeCell ref="A4:B4"/>
    <mergeCell ref="A5:B5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4" zoomScale="125" zoomScaleNormal="125" workbookViewId="0">
      <selection activeCell="A4" sqref="A4:I4"/>
    </sheetView>
  </sheetViews>
  <sheetFormatPr defaultRowHeight="14.4" x14ac:dyDescent="0.3"/>
  <cols>
    <col min="9" max="9" width="52.88671875" customWidth="1"/>
  </cols>
  <sheetData>
    <row r="1" spans="1:9" ht="15" customHeight="1" x14ac:dyDescent="0.3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5.25" customHeight="1" x14ac:dyDescent="0.3">
      <c r="A3" s="47"/>
      <c r="B3" s="47"/>
      <c r="C3" s="47"/>
      <c r="D3" s="47"/>
      <c r="E3" s="47"/>
      <c r="F3" s="47"/>
      <c r="G3" s="47"/>
      <c r="H3" s="47"/>
      <c r="I3" s="47"/>
    </row>
    <row r="4" spans="1:9" ht="328.5" customHeight="1" x14ac:dyDescent="0.3">
      <c r="A4" s="48" t="s">
        <v>67</v>
      </c>
      <c r="B4" s="48"/>
      <c r="C4" s="48"/>
      <c r="D4" s="48"/>
      <c r="E4" s="48"/>
      <c r="F4" s="48"/>
      <c r="G4" s="48"/>
      <c r="H4" s="48"/>
      <c r="I4" s="48"/>
    </row>
    <row r="5" spans="1:9" x14ac:dyDescent="0.3">
      <c r="A5" s="5"/>
      <c r="B5" s="5"/>
      <c r="C5" s="5"/>
      <c r="D5" s="5"/>
      <c r="E5" s="5"/>
      <c r="F5" s="5"/>
      <c r="G5" s="5"/>
      <c r="H5" s="5"/>
      <c r="I5" s="5"/>
    </row>
    <row r="6" spans="1:9" x14ac:dyDescent="0.3">
      <c r="A6" s="5"/>
      <c r="B6" s="5"/>
      <c r="C6" s="5"/>
      <c r="D6" s="5"/>
      <c r="E6" s="5"/>
      <c r="F6" s="5"/>
      <c r="G6" s="5"/>
      <c r="H6" s="5"/>
      <c r="I6" s="5"/>
    </row>
    <row r="7" spans="1:9" x14ac:dyDescent="0.3">
      <c r="A7" s="5"/>
      <c r="B7" s="5"/>
      <c r="C7" s="5"/>
      <c r="D7" s="5"/>
      <c r="E7" s="5"/>
      <c r="F7" s="5"/>
      <c r="G7" s="5"/>
      <c r="H7" s="5"/>
      <c r="I7" s="5"/>
    </row>
    <row r="8" spans="1:9" x14ac:dyDescent="0.3">
      <c r="A8" s="5"/>
      <c r="B8" s="5"/>
      <c r="C8" s="5"/>
      <c r="D8" s="5"/>
      <c r="E8" s="5"/>
      <c r="F8" s="5"/>
      <c r="G8" s="5"/>
      <c r="H8" s="5"/>
      <c r="I8" s="5"/>
    </row>
    <row r="9" spans="1:9" x14ac:dyDescent="0.3">
      <c r="A9" s="5"/>
      <c r="B9" s="5"/>
      <c r="C9" s="5"/>
      <c r="D9" s="5"/>
      <c r="E9" s="5"/>
      <c r="F9" s="5"/>
      <c r="G9" s="5"/>
      <c r="H9" s="5"/>
      <c r="I9" s="5"/>
    </row>
    <row r="10" spans="1:9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3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3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3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3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3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3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3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3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3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3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3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3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3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3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3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3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3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3">
      <c r="A30" s="5"/>
      <c r="B30" s="5"/>
      <c r="C30" s="5"/>
      <c r="D30" s="5"/>
      <c r="E30" s="5"/>
      <c r="F30" s="5"/>
      <c r="G30" s="5"/>
      <c r="H30" s="5"/>
      <c r="I30" s="5"/>
    </row>
  </sheetData>
  <mergeCells count="2">
    <mergeCell ref="A1:I3"/>
    <mergeCell ref="A4:I4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Conf Traveler Estim &amp; Act</vt:lpstr>
      <vt:lpstr>Guidance</vt:lpstr>
      <vt:lpstr>'Conf Traveler Estim &amp; Act'!Print_Area</vt:lpstr>
      <vt:lpstr>Guidance!Print_Area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 Goldman</dc:creator>
  <cp:lastModifiedBy>Tiffany Gaymon</cp:lastModifiedBy>
  <cp:lastPrinted>2016-06-03T12:09:16Z</cp:lastPrinted>
  <dcterms:created xsi:type="dcterms:W3CDTF">2014-04-08T13:24:27Z</dcterms:created>
  <dcterms:modified xsi:type="dcterms:W3CDTF">2019-09-03T14:47:25Z</dcterms:modified>
</cp:coreProperties>
</file>