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codeName="ThisWorkbook" defaultThemeVersion="124226"/>
  <mc:AlternateContent xmlns:mc="http://schemas.openxmlformats.org/markup-compatibility/2006">
    <mc:Choice Requires="x15">
      <x15ac:absPath xmlns:x15ac="http://schemas.microsoft.com/office/spreadsheetml/2010/11/ac" url="K:\Property (Real and Personal)\Property Guidance\Personal Property Lease Worksheet and Policy\"/>
    </mc:Choice>
  </mc:AlternateContent>
  <bookViews>
    <workbookView xWindow="-15" yWindow="7620" windowWidth="15480" windowHeight="5865" tabRatio="849"/>
  </bookViews>
  <sheets>
    <sheet name="General Instructions" sheetId="13" r:id="rId1"/>
    <sheet name="Information Needed" sheetId="19" r:id="rId2"/>
    <sheet name="Worksheet - Part A" sheetId="8" r:id="rId3"/>
    <sheet name="A - Payment Stream (Part A)" sheetId="11" r:id="rId4"/>
    <sheet name="B - Interest Rate (Part A)" sheetId="12" r:id="rId5"/>
    <sheet name="C - FMV (Part A)" sheetId="9" r:id="rId6"/>
    <sheet name="D - NPV (Part A)" sheetId="2" r:id="rId7"/>
    <sheet name="Worksheet - Part B" sheetId="14" r:id="rId8"/>
    <sheet name="E - Payment Stream (Part B)" sheetId="17" r:id="rId9"/>
    <sheet name="F - Interest Rate (Part B)" sheetId="16" r:id="rId10"/>
    <sheet name="G - FMV (Part B)" sheetId="18" r:id="rId11"/>
    <sheet name="H - NPV (Part B)" sheetId="15" r:id="rId12"/>
  </sheets>
  <definedNames>
    <definedName name="FMV">'D - NPV (Part A)'!#REF!</definedName>
    <definedName name="Lease_Term">'D - NPV (Part A)'!#REF!</definedName>
    <definedName name="Present_Value_of_Net_Rent">'D - NPV (Part A)'!#REF!</definedName>
    <definedName name="_xlnm.Print_Area" localSheetId="5">'C - FMV (Part A)'!$A$1:$H$23</definedName>
    <definedName name="_xlnm.Print_Area" localSheetId="10">'G - FMV (Part B)'!$A$1:$H$22</definedName>
    <definedName name="_xlnm.Print_Area" localSheetId="2">'Worksheet - Part A'!$A$1:$N$526</definedName>
    <definedName name="_xlnm.Print_Titles" localSheetId="3">'A - Payment Stream (Part A)'!$1:$6</definedName>
    <definedName name="_xlnm.Print_Titles" localSheetId="6">'D - NPV (Part A)'!$28:$28</definedName>
    <definedName name="Rate">'D - NPV (Part A)'!#REF!</definedName>
    <definedName name="Total_Net_Rent">'D - NPV (Part A)'!$J$20</definedName>
  </definedNames>
  <calcPr calcId="162913"/>
</workbook>
</file>

<file path=xl/calcChain.xml><?xml version="1.0" encoding="utf-8"?>
<calcChain xmlns="http://schemas.openxmlformats.org/spreadsheetml/2006/main">
  <c r="D8" i="15" l="1"/>
  <c r="E8" i="15"/>
  <c r="D9" i="15"/>
  <c r="D10" i="15"/>
  <c r="D11" i="15"/>
  <c r="D12" i="15"/>
  <c r="D13" i="15"/>
  <c r="C8" i="15"/>
  <c r="D87" i="15"/>
  <c r="C87" i="15"/>
  <c r="D86" i="15"/>
  <c r="D85" i="15"/>
  <c r="D84" i="15"/>
  <c r="D83" i="15"/>
  <c r="C83" i="15"/>
  <c r="D82" i="15"/>
  <c r="D81" i="15"/>
  <c r="D80" i="15"/>
  <c r="D79" i="15"/>
  <c r="C79" i="15"/>
  <c r="D78" i="15"/>
  <c r="D77" i="15"/>
  <c r="D76" i="15"/>
  <c r="D75" i="15"/>
  <c r="C75" i="15"/>
  <c r="D74" i="15"/>
  <c r="D73" i="15"/>
  <c r="D72" i="15"/>
  <c r="D71" i="15"/>
  <c r="C71" i="15"/>
  <c r="D70" i="15"/>
  <c r="D69" i="15"/>
  <c r="D68" i="15"/>
  <c r="D67" i="15"/>
  <c r="C67" i="15"/>
  <c r="D66" i="15"/>
  <c r="D65" i="15"/>
  <c r="D64" i="15"/>
  <c r="D63" i="15"/>
  <c r="C63" i="15"/>
  <c r="D62" i="15"/>
  <c r="C62" i="15"/>
  <c r="D61" i="15"/>
  <c r="D60" i="15"/>
  <c r="C60" i="15"/>
  <c r="D59" i="15"/>
  <c r="C59" i="15"/>
  <c r="D58" i="15"/>
  <c r="D57" i="15"/>
  <c r="D56" i="15"/>
  <c r="D55" i="15"/>
  <c r="C55" i="15"/>
  <c r="D54" i="15"/>
  <c r="D53" i="15"/>
  <c r="D52" i="15"/>
  <c r="D51" i="15"/>
  <c r="D50" i="15"/>
  <c r="D49" i="15"/>
  <c r="D48" i="15"/>
  <c r="D47" i="15"/>
  <c r="D46" i="15"/>
  <c r="D45" i="15"/>
  <c r="D44" i="15"/>
  <c r="D43" i="15"/>
  <c r="D42" i="15"/>
  <c r="C42" i="15"/>
  <c r="D41" i="15"/>
  <c r="D40" i="15"/>
  <c r="D39" i="15"/>
  <c r="D38" i="15"/>
  <c r="D37" i="15"/>
  <c r="D36" i="15"/>
  <c r="D35" i="15"/>
  <c r="D34" i="15"/>
  <c r="C34" i="15"/>
  <c r="D33" i="15"/>
  <c r="C33" i="15"/>
  <c r="D32" i="15"/>
  <c r="C32" i="15"/>
  <c r="D31" i="15"/>
  <c r="C31" i="15"/>
  <c r="D30" i="15"/>
  <c r="C30" i="15"/>
  <c r="D29" i="15"/>
  <c r="C29" i="15"/>
  <c r="D28" i="15"/>
  <c r="C28" i="15"/>
  <c r="M187" i="14"/>
  <c r="M177" i="14"/>
  <c r="B37" i="16"/>
  <c r="B27" i="16"/>
  <c r="B17" i="16"/>
  <c r="B14" i="16"/>
  <c r="B12" i="16"/>
  <c r="B10" i="16"/>
  <c r="E7" i="16"/>
  <c r="A7" i="17"/>
  <c r="C7" i="17"/>
  <c r="D7" i="17"/>
  <c r="A8" i="17"/>
  <c r="C8" i="17"/>
  <c r="D8" i="17"/>
  <c r="A9" i="17"/>
  <c r="C9" i="17"/>
  <c r="D9" i="17"/>
  <c r="A10" i="17"/>
  <c r="C10" i="17"/>
  <c r="D10" i="17"/>
  <c r="D126" i="17" s="1"/>
  <c r="A11" i="17"/>
  <c r="C11" i="17"/>
  <c r="D11" i="17"/>
  <c r="A12" i="17"/>
  <c r="C12" i="17"/>
  <c r="D12" i="17"/>
  <c r="A13" i="17"/>
  <c r="C13" i="17"/>
  <c r="C35" i="15" s="1"/>
  <c r="D13" i="17"/>
  <c r="A14" i="17"/>
  <c r="C14" i="17"/>
  <c r="C36" i="15" s="1"/>
  <c r="D14" i="17"/>
  <c r="A15" i="17"/>
  <c r="C15" i="17"/>
  <c r="C37" i="15" s="1"/>
  <c r="D15" i="17"/>
  <c r="A16" i="17"/>
  <c r="C16" i="17"/>
  <c r="C38" i="15" s="1"/>
  <c r="D16" i="17"/>
  <c r="A17" i="17"/>
  <c r="C17" i="17"/>
  <c r="C39" i="15" s="1"/>
  <c r="D17" i="17"/>
  <c r="A18" i="17"/>
  <c r="C18" i="17"/>
  <c r="C40" i="15" s="1"/>
  <c r="D18" i="17"/>
  <c r="A19" i="17"/>
  <c r="C19" i="17"/>
  <c r="C41" i="15" s="1"/>
  <c r="D19" i="17"/>
  <c r="A20" i="17"/>
  <c r="C20" i="17"/>
  <c r="D20" i="17"/>
  <c r="A21" i="17"/>
  <c r="C21" i="17"/>
  <c r="C43" i="15" s="1"/>
  <c r="D21" i="17"/>
  <c r="A22" i="17"/>
  <c r="C22" i="17"/>
  <c r="C44" i="15" s="1"/>
  <c r="D22" i="17"/>
  <c r="A23" i="17"/>
  <c r="C23" i="17"/>
  <c r="C45" i="15" s="1"/>
  <c r="D23" i="17"/>
  <c r="A24" i="17"/>
  <c r="C24" i="17"/>
  <c r="C46" i="15" s="1"/>
  <c r="D24" i="17"/>
  <c r="A25" i="17"/>
  <c r="C25" i="17"/>
  <c r="C47" i="15" s="1"/>
  <c r="D25" i="17"/>
  <c r="A26" i="17"/>
  <c r="C26" i="17"/>
  <c r="C48" i="15" s="1"/>
  <c r="D26" i="17"/>
  <c r="A27" i="17"/>
  <c r="C27" i="17"/>
  <c r="C49" i="15" s="1"/>
  <c r="D27" i="17"/>
  <c r="A28" i="17"/>
  <c r="C28" i="17"/>
  <c r="C50" i="15" s="1"/>
  <c r="D28" i="17"/>
  <c r="A29" i="17"/>
  <c r="C29" i="17"/>
  <c r="C51" i="15" s="1"/>
  <c r="D29" i="17"/>
  <c r="A30" i="17"/>
  <c r="C30" i="17"/>
  <c r="C52" i="15" s="1"/>
  <c r="D30" i="17"/>
  <c r="A31" i="17"/>
  <c r="C31" i="17"/>
  <c r="C53" i="15" s="1"/>
  <c r="D31" i="17"/>
  <c r="A32" i="17"/>
  <c r="C32" i="17"/>
  <c r="C54" i="15" s="1"/>
  <c r="D32" i="17"/>
  <c r="A33" i="17"/>
  <c r="C33" i="17"/>
  <c r="D33" i="17"/>
  <c r="A34" i="17"/>
  <c r="C34" i="17"/>
  <c r="C56" i="15" s="1"/>
  <c r="D34" i="17"/>
  <c r="A35" i="17"/>
  <c r="C35" i="17"/>
  <c r="C57" i="15" s="1"/>
  <c r="D35" i="17"/>
  <c r="A36" i="17"/>
  <c r="C36" i="17"/>
  <c r="C58" i="15" s="1"/>
  <c r="D36" i="17"/>
  <c r="A37" i="17"/>
  <c r="C37" i="17"/>
  <c r="D37" i="17"/>
  <c r="A38" i="17"/>
  <c r="C38" i="17"/>
  <c r="D38" i="17"/>
  <c r="A39" i="17"/>
  <c r="C39" i="17"/>
  <c r="C61" i="15" s="1"/>
  <c r="D39" i="17"/>
  <c r="A40" i="17"/>
  <c r="C40" i="17"/>
  <c r="D40" i="17"/>
  <c r="A41" i="17"/>
  <c r="C41" i="17"/>
  <c r="D41" i="17"/>
  <c r="A42" i="17"/>
  <c r="C42" i="17"/>
  <c r="C64" i="15" s="1"/>
  <c r="D42" i="17"/>
  <c r="A43" i="17"/>
  <c r="C43" i="17"/>
  <c r="C65" i="15" s="1"/>
  <c r="D43" i="17"/>
  <c r="A44" i="17"/>
  <c r="C44" i="17"/>
  <c r="C66" i="15" s="1"/>
  <c r="D44" i="17"/>
  <c r="A45" i="17"/>
  <c r="C45" i="17"/>
  <c r="D45" i="17"/>
  <c r="A46" i="17"/>
  <c r="C46" i="17"/>
  <c r="C68" i="15" s="1"/>
  <c r="D46" i="17"/>
  <c r="A47" i="17"/>
  <c r="C47" i="17"/>
  <c r="C69" i="15" s="1"/>
  <c r="D47" i="17"/>
  <c r="A48" i="17"/>
  <c r="C48" i="17"/>
  <c r="C70" i="15" s="1"/>
  <c r="D48" i="17"/>
  <c r="A49" i="17"/>
  <c r="C49" i="17"/>
  <c r="D49" i="17"/>
  <c r="A50" i="17"/>
  <c r="C50" i="17"/>
  <c r="C72" i="15" s="1"/>
  <c r="D50" i="17"/>
  <c r="A51" i="17"/>
  <c r="C51" i="17"/>
  <c r="C73" i="15" s="1"/>
  <c r="D51" i="17"/>
  <c r="A52" i="17"/>
  <c r="C52" i="17"/>
  <c r="C74" i="15" s="1"/>
  <c r="D52" i="17"/>
  <c r="A53" i="17"/>
  <c r="C53" i="17"/>
  <c r="D53" i="17"/>
  <c r="A54" i="17"/>
  <c r="C54" i="17"/>
  <c r="C76" i="15" s="1"/>
  <c r="D54" i="17"/>
  <c r="A55" i="17"/>
  <c r="C55" i="17"/>
  <c r="C77" i="15" s="1"/>
  <c r="D55" i="17"/>
  <c r="A56" i="17"/>
  <c r="C56" i="17"/>
  <c r="C78" i="15" s="1"/>
  <c r="D56" i="17"/>
  <c r="A57" i="17"/>
  <c r="C57" i="17"/>
  <c r="D57" i="17"/>
  <c r="A58" i="17"/>
  <c r="C58" i="17"/>
  <c r="C80" i="15" s="1"/>
  <c r="D58" i="17"/>
  <c r="A59" i="17"/>
  <c r="C59" i="17"/>
  <c r="C81" i="15" s="1"/>
  <c r="D59" i="17"/>
  <c r="A60" i="17"/>
  <c r="C60" i="17"/>
  <c r="C82" i="15" s="1"/>
  <c r="D60" i="17"/>
  <c r="A61" i="17"/>
  <c r="C61" i="17"/>
  <c r="D61" i="17"/>
  <c r="A62" i="17"/>
  <c r="C62" i="17"/>
  <c r="C84" i="15" s="1"/>
  <c r="D62" i="17"/>
  <c r="A63" i="17"/>
  <c r="C63" i="17"/>
  <c r="C85" i="15" s="1"/>
  <c r="D63" i="17"/>
  <c r="A64" i="17"/>
  <c r="C64" i="17"/>
  <c r="C86" i="15" s="1"/>
  <c r="D64" i="17"/>
  <c r="A65" i="17"/>
  <c r="C65" i="17"/>
  <c r="D65" i="17"/>
  <c r="D6" i="17"/>
  <c r="C6" i="17"/>
  <c r="A6" i="17"/>
  <c r="D10" i="2"/>
  <c r="E10" i="2"/>
  <c r="D11" i="2"/>
  <c r="D12" i="2"/>
  <c r="D13" i="2"/>
  <c r="D14" i="2"/>
  <c r="D15" i="2"/>
  <c r="C14" i="2"/>
  <c r="C10" i="2"/>
  <c r="J364" i="8"/>
  <c r="D90" i="2"/>
  <c r="C90" i="2"/>
  <c r="D89" i="2"/>
  <c r="C89" i="2"/>
  <c r="D88" i="2"/>
  <c r="C88" i="2"/>
  <c r="D87" i="2"/>
  <c r="C87" i="2"/>
  <c r="D86" i="2"/>
  <c r="C86" i="2"/>
  <c r="C15" i="2" s="1"/>
  <c r="D85" i="2"/>
  <c r="C85" i="2"/>
  <c r="D84" i="2"/>
  <c r="C84" i="2"/>
  <c r="D83" i="2"/>
  <c r="C83" i="2"/>
  <c r="D82" i="2"/>
  <c r="C82" i="2"/>
  <c r="D81" i="2"/>
  <c r="C81" i="2"/>
  <c r="D80" i="2"/>
  <c r="C80" i="2"/>
  <c r="D79" i="2"/>
  <c r="C79" i="2"/>
  <c r="D78" i="2"/>
  <c r="C78" i="2"/>
  <c r="D77" i="2"/>
  <c r="C77" i="2"/>
  <c r="D76" i="2"/>
  <c r="C76" i="2"/>
  <c r="D75" i="2"/>
  <c r="C75" i="2"/>
  <c r="D74" i="2"/>
  <c r="C74" i="2"/>
  <c r="D73" i="2"/>
  <c r="C73" i="2"/>
  <c r="D72" i="2"/>
  <c r="C72" i="2"/>
  <c r="D71" i="2"/>
  <c r="C71" i="2"/>
  <c r="D70" i="2"/>
  <c r="C70" i="2"/>
  <c r="D69" i="2"/>
  <c r="C69" i="2"/>
  <c r="D68" i="2"/>
  <c r="C68" i="2"/>
  <c r="D67" i="2"/>
  <c r="C67" i="2"/>
  <c r="D66" i="2"/>
  <c r="C66" i="2"/>
  <c r="D65" i="2"/>
  <c r="C65" i="2"/>
  <c r="D64" i="2"/>
  <c r="C64" i="2"/>
  <c r="D63" i="2"/>
  <c r="C63" i="2"/>
  <c r="D62" i="2"/>
  <c r="C62" i="2"/>
  <c r="C13" i="2" s="1"/>
  <c r="D61" i="2"/>
  <c r="C61" i="2"/>
  <c r="D60" i="2"/>
  <c r="C60" i="2"/>
  <c r="D59" i="2"/>
  <c r="C59" i="2"/>
  <c r="D58" i="2"/>
  <c r="C58" i="2"/>
  <c r="D57" i="2"/>
  <c r="C57" i="2"/>
  <c r="D56" i="2"/>
  <c r="C56" i="2"/>
  <c r="D55" i="2"/>
  <c r="C55" i="2"/>
  <c r="D54" i="2"/>
  <c r="C54" i="2"/>
  <c r="D53" i="2"/>
  <c r="C53" i="2"/>
  <c r="D52" i="2"/>
  <c r="C52" i="2"/>
  <c r="D51" i="2"/>
  <c r="C51" i="2"/>
  <c r="D50" i="2"/>
  <c r="C50" i="2"/>
  <c r="C12" i="2" s="1"/>
  <c r="D49" i="2"/>
  <c r="C49" i="2"/>
  <c r="D48" i="2"/>
  <c r="C48" i="2"/>
  <c r="D47" i="2"/>
  <c r="C47" i="2"/>
  <c r="D46" i="2"/>
  <c r="C46" i="2"/>
  <c r="D45" i="2"/>
  <c r="C45" i="2"/>
  <c r="D44" i="2"/>
  <c r="C44" i="2"/>
  <c r="D43" i="2"/>
  <c r="C43" i="2"/>
  <c r="D42" i="2"/>
  <c r="C42" i="2"/>
  <c r="D41" i="2"/>
  <c r="C41" i="2"/>
  <c r="D40" i="2"/>
  <c r="C40" i="2"/>
  <c r="D39" i="2"/>
  <c r="C39" i="2"/>
  <c r="D38" i="2"/>
  <c r="C38" i="2"/>
  <c r="D37" i="2"/>
  <c r="C37" i="2"/>
  <c r="D36" i="2"/>
  <c r="C36" i="2"/>
  <c r="D35" i="2"/>
  <c r="C35" i="2"/>
  <c r="D34" i="2"/>
  <c r="C34" i="2"/>
  <c r="D33" i="2"/>
  <c r="C33" i="2"/>
  <c r="D32" i="2"/>
  <c r="C32" i="2"/>
  <c r="D31" i="2"/>
  <c r="C31" i="2"/>
  <c r="E67" i="11"/>
  <c r="E66" i="11"/>
  <c r="E65" i="11"/>
  <c r="E64" i="11"/>
  <c r="E63" i="11"/>
  <c r="E62" i="11"/>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4" i="11"/>
  <c r="E13" i="11"/>
  <c r="E12" i="11"/>
  <c r="E11" i="11"/>
  <c r="E10" i="11"/>
  <c r="E9" i="11"/>
  <c r="E8" i="11"/>
  <c r="M201" i="8"/>
  <c r="C11" i="15" l="1"/>
  <c r="C13" i="15"/>
  <c r="C12" i="15"/>
  <c r="C10" i="15"/>
  <c r="C11" i="2"/>
  <c r="C126" i="17"/>
  <c r="C9" i="15"/>
  <c r="M503" i="8"/>
  <c r="M497" i="8"/>
  <c r="J368" i="8"/>
  <c r="M495" i="8" s="1"/>
  <c r="M294" i="14" s="1"/>
  <c r="J87" i="14"/>
  <c r="B28" i="16"/>
  <c r="B29" i="16" s="1"/>
  <c r="B30" i="16" s="1"/>
  <c r="B31" i="16" s="1"/>
  <c r="B32" i="16" s="1"/>
  <c r="B33" i="16" s="1"/>
  <c r="B34" i="16" s="1"/>
  <c r="B35" i="16" s="1"/>
  <c r="B36" i="16" s="1"/>
  <c r="B18" i="16"/>
  <c r="B19" i="16" s="1"/>
  <c r="B20" i="16" s="1"/>
  <c r="B21" i="16" s="1"/>
  <c r="B22" i="16" s="1"/>
  <c r="B23" i="16" s="1"/>
  <c r="B24" i="16" s="1"/>
  <c r="B25" i="16" s="1"/>
  <c r="B26" i="16" s="1"/>
  <c r="B15" i="16"/>
  <c r="B16" i="16" s="1"/>
  <c r="B13" i="16"/>
  <c r="B11" i="16"/>
  <c r="B28" i="12"/>
  <c r="B29" i="12" s="1"/>
  <c r="B30" i="12" s="1"/>
  <c r="B31" i="12" s="1"/>
  <c r="B32" i="12" s="1"/>
  <c r="B33" i="12" s="1"/>
  <c r="B34" i="12" s="1"/>
  <c r="B35" i="12" s="1"/>
  <c r="B36" i="12" s="1"/>
  <c r="B18" i="12"/>
  <c r="B19" i="12" s="1"/>
  <c r="B20" i="12" s="1"/>
  <c r="B21" i="12" s="1"/>
  <c r="B22" i="12" s="1"/>
  <c r="B23" i="12" s="1"/>
  <c r="B24" i="12" s="1"/>
  <c r="B25" i="12" s="1"/>
  <c r="B26" i="12" s="1"/>
  <c r="H14" i="15"/>
  <c r="H15" i="15"/>
  <c r="H16" i="15"/>
  <c r="H17" i="15"/>
  <c r="H19" i="2"/>
  <c r="H18" i="2"/>
  <c r="H17" i="2"/>
  <c r="H16" i="2"/>
  <c r="A18" i="14"/>
  <c r="A17" i="14"/>
  <c r="A16" i="14"/>
  <c r="A15" i="14"/>
  <c r="A10" i="14"/>
  <c r="A9" i="14"/>
  <c r="A8" i="14"/>
  <c r="A7" i="14"/>
  <c r="G3" i="14"/>
  <c r="D2" i="18" s="1"/>
  <c r="G1" i="14"/>
  <c r="D1" i="16" s="1"/>
  <c r="C4" i="15"/>
  <c r="C3" i="15"/>
  <c r="C2" i="15"/>
  <c r="B1" i="15"/>
  <c r="G3" i="15"/>
  <c r="G1" i="15"/>
  <c r="C22" i="15" s="1"/>
  <c r="C23" i="15" s="1"/>
  <c r="E28" i="15"/>
  <c r="E29" i="15"/>
  <c r="E30" i="15"/>
  <c r="E31" i="15"/>
  <c r="E32" i="15"/>
  <c r="E33" i="15"/>
  <c r="E34" i="15"/>
  <c r="E35" i="15"/>
  <c r="E36" i="15"/>
  <c r="E37" i="15"/>
  <c r="E38" i="15"/>
  <c r="E39" i="15"/>
  <c r="E40" i="15"/>
  <c r="E41" i="15"/>
  <c r="E42" i="15"/>
  <c r="E43" i="15"/>
  <c r="E44" i="15"/>
  <c r="E45" i="15"/>
  <c r="E46" i="15"/>
  <c r="E47" i="15"/>
  <c r="E48" i="15"/>
  <c r="E49" i="15"/>
  <c r="E50" i="15"/>
  <c r="E51" i="15"/>
  <c r="E52" i="15"/>
  <c r="E53" i="15"/>
  <c r="E54" i="15"/>
  <c r="E55" i="15"/>
  <c r="E56" i="15"/>
  <c r="E57" i="15"/>
  <c r="E58" i="15"/>
  <c r="E59" i="15"/>
  <c r="E60" i="15"/>
  <c r="E61" i="15"/>
  <c r="E62" i="15"/>
  <c r="E63" i="15"/>
  <c r="E64" i="15"/>
  <c r="E65" i="15"/>
  <c r="E66" i="15"/>
  <c r="E67" i="15"/>
  <c r="E68" i="15"/>
  <c r="E69" i="15"/>
  <c r="E70" i="15"/>
  <c r="E71" i="15"/>
  <c r="E72" i="15"/>
  <c r="E73" i="15"/>
  <c r="E74" i="15"/>
  <c r="E75" i="15"/>
  <c r="E76" i="15"/>
  <c r="E77" i="15"/>
  <c r="E78" i="15"/>
  <c r="E79" i="15"/>
  <c r="E80" i="15"/>
  <c r="E81" i="15"/>
  <c r="E82" i="15"/>
  <c r="E83" i="15"/>
  <c r="E84" i="15"/>
  <c r="E85" i="15"/>
  <c r="E86" i="15"/>
  <c r="E87" i="15"/>
  <c r="E88" i="15"/>
  <c r="E89" i="15"/>
  <c r="E90" i="15"/>
  <c r="E91" i="15"/>
  <c r="E92" i="15"/>
  <c r="E93" i="15"/>
  <c r="E94" i="15"/>
  <c r="E95" i="15"/>
  <c r="E96" i="15"/>
  <c r="E97" i="15"/>
  <c r="E98" i="15"/>
  <c r="E99" i="15"/>
  <c r="E100" i="15"/>
  <c r="E101" i="15"/>
  <c r="E102" i="15"/>
  <c r="E103" i="15"/>
  <c r="E104" i="15"/>
  <c r="E105" i="15"/>
  <c r="E106" i="15"/>
  <c r="E107" i="15"/>
  <c r="E108" i="15"/>
  <c r="E109" i="15"/>
  <c r="E110" i="15"/>
  <c r="E111" i="15"/>
  <c r="E112" i="15"/>
  <c r="E113" i="15"/>
  <c r="E114" i="15"/>
  <c r="E115" i="15"/>
  <c r="E116" i="15"/>
  <c r="E117" i="15"/>
  <c r="E118" i="15"/>
  <c r="E119" i="15"/>
  <c r="E120" i="15"/>
  <c r="E121" i="15"/>
  <c r="E122" i="15"/>
  <c r="E123" i="15"/>
  <c r="E124" i="15"/>
  <c r="E125" i="15"/>
  <c r="E126" i="15"/>
  <c r="E127" i="15"/>
  <c r="E128" i="15"/>
  <c r="E129" i="15"/>
  <c r="E130" i="15"/>
  <c r="E131" i="15"/>
  <c r="E132" i="15"/>
  <c r="E133" i="15"/>
  <c r="E134" i="15"/>
  <c r="E135" i="15"/>
  <c r="E136" i="15"/>
  <c r="E137" i="15"/>
  <c r="E138" i="15"/>
  <c r="E139" i="15"/>
  <c r="E140" i="15"/>
  <c r="E141" i="15"/>
  <c r="E142" i="15"/>
  <c r="E143" i="15"/>
  <c r="E144" i="15"/>
  <c r="E145" i="15"/>
  <c r="E147" i="15"/>
  <c r="D148" i="15"/>
  <c r="C148" i="15"/>
  <c r="A147" i="15"/>
  <c r="A146" i="15"/>
  <c r="A145" i="15"/>
  <c r="A144" i="15"/>
  <c r="A143" i="15"/>
  <c r="A142" i="15"/>
  <c r="A141" i="15"/>
  <c r="A140" i="15"/>
  <c r="A139" i="15"/>
  <c r="A138" i="15"/>
  <c r="A137" i="15"/>
  <c r="A136" i="15"/>
  <c r="A135" i="15"/>
  <c r="A134" i="15"/>
  <c r="A133" i="15"/>
  <c r="A132" i="15"/>
  <c r="A131" i="15"/>
  <c r="A130" i="15"/>
  <c r="A129" i="15"/>
  <c r="A128" i="15"/>
  <c r="A127" i="15"/>
  <c r="A126" i="15"/>
  <c r="A125" i="15"/>
  <c r="A124" i="15"/>
  <c r="A123" i="15"/>
  <c r="A122" i="15"/>
  <c r="A121" i="15"/>
  <c r="A120" i="15"/>
  <c r="A119" i="15"/>
  <c r="A118" i="15"/>
  <c r="A117" i="15"/>
  <c r="A116" i="15"/>
  <c r="A115" i="15"/>
  <c r="A114" i="15"/>
  <c r="A113" i="15"/>
  <c r="A112" i="15"/>
  <c r="A111" i="15"/>
  <c r="A110" i="15"/>
  <c r="A109" i="15"/>
  <c r="A108" i="15"/>
  <c r="A107" i="15"/>
  <c r="A106" i="15"/>
  <c r="A105" i="15"/>
  <c r="A104" i="15"/>
  <c r="A103" i="15"/>
  <c r="A102" i="15"/>
  <c r="A101" i="15"/>
  <c r="A100" i="15"/>
  <c r="A99" i="15"/>
  <c r="A98" i="15"/>
  <c r="A97" i="15"/>
  <c r="A96" i="15"/>
  <c r="A95" i="15"/>
  <c r="A94" i="15"/>
  <c r="A93" i="15"/>
  <c r="A92" i="15"/>
  <c r="A91" i="15"/>
  <c r="A90" i="15"/>
  <c r="A89" i="15"/>
  <c r="A88" i="15"/>
  <c r="A87" i="15"/>
  <c r="A86" i="15"/>
  <c r="A85" i="15"/>
  <c r="A84" i="15"/>
  <c r="A83" i="15"/>
  <c r="A82" i="15"/>
  <c r="A81" i="15"/>
  <c r="A80" i="15"/>
  <c r="A79" i="15"/>
  <c r="A78" i="15"/>
  <c r="A77" i="15"/>
  <c r="A76" i="15"/>
  <c r="A75" i="15"/>
  <c r="A74" i="15"/>
  <c r="A73" i="15"/>
  <c r="A72" i="15"/>
  <c r="A71" i="15"/>
  <c r="A70" i="15"/>
  <c r="A69" i="15"/>
  <c r="A68" i="15"/>
  <c r="A67" i="15"/>
  <c r="A66" i="15"/>
  <c r="A65" i="15"/>
  <c r="A64" i="15"/>
  <c r="A63" i="15"/>
  <c r="A62" i="15"/>
  <c r="A61" i="15"/>
  <c r="A60" i="15"/>
  <c r="A59" i="15"/>
  <c r="A58" i="15"/>
  <c r="A57" i="15"/>
  <c r="A56" i="15"/>
  <c r="A55" i="15"/>
  <c r="A54" i="15"/>
  <c r="A53" i="15"/>
  <c r="A52" i="15"/>
  <c r="A51" i="15"/>
  <c r="A50" i="15"/>
  <c r="A49" i="15"/>
  <c r="A48" i="15"/>
  <c r="A47" i="15"/>
  <c r="A46" i="15"/>
  <c r="A45" i="15"/>
  <c r="A44" i="15"/>
  <c r="A43" i="15"/>
  <c r="A42" i="15"/>
  <c r="A41" i="15"/>
  <c r="A40" i="15"/>
  <c r="A39" i="15"/>
  <c r="A38" i="15"/>
  <c r="A37" i="15"/>
  <c r="A36" i="15"/>
  <c r="A35" i="15"/>
  <c r="A34" i="15"/>
  <c r="A33" i="15"/>
  <c r="A32" i="15"/>
  <c r="A31" i="15"/>
  <c r="A30" i="15"/>
  <c r="A29" i="15"/>
  <c r="A28" i="15"/>
  <c r="D18" i="15"/>
  <c r="B9" i="15"/>
  <c r="B10" i="15" s="1"/>
  <c r="B11" i="15" s="1"/>
  <c r="B12" i="15" s="1"/>
  <c r="B13" i="15" s="1"/>
  <c r="B14" i="15" s="1"/>
  <c r="B15" i="15" s="1"/>
  <c r="B16" i="15" s="1"/>
  <c r="B17" i="15" s="1"/>
  <c r="A150" i="2"/>
  <c r="A149" i="2"/>
  <c r="D2" i="17"/>
  <c r="E6" i="17"/>
  <c r="E7" i="17"/>
  <c r="E8" i="17"/>
  <c r="E9" i="17"/>
  <c r="E10" i="17"/>
  <c r="E11" i="17"/>
  <c r="E12" i="17"/>
  <c r="E13" i="17"/>
  <c r="E14" i="17"/>
  <c r="E15" i="17"/>
  <c r="E16" i="17"/>
  <c r="E17" i="17"/>
  <c r="E18" i="17"/>
  <c r="E19" i="17"/>
  <c r="E20" i="17"/>
  <c r="E21" i="17"/>
  <c r="E22" i="17"/>
  <c r="E23" i="17"/>
  <c r="E24" i="17"/>
  <c r="E25" i="17"/>
  <c r="E26" i="17"/>
  <c r="E27" i="17"/>
  <c r="E28" i="17"/>
  <c r="E29" i="17"/>
  <c r="E30" i="17"/>
  <c r="E31" i="17"/>
  <c r="E32" i="17"/>
  <c r="E33" i="17"/>
  <c r="E34" i="17"/>
  <c r="E35" i="17"/>
  <c r="E36" i="17"/>
  <c r="E37" i="17"/>
  <c r="E38" i="17"/>
  <c r="E39" i="17"/>
  <c r="E40" i="17"/>
  <c r="E41" i="17"/>
  <c r="E42" i="17"/>
  <c r="E43" i="17"/>
  <c r="E44" i="17"/>
  <c r="E45" i="17"/>
  <c r="E46" i="17"/>
  <c r="E47" i="17"/>
  <c r="E48" i="17"/>
  <c r="E49" i="17"/>
  <c r="E50" i="17"/>
  <c r="E51" i="17"/>
  <c r="E52" i="17"/>
  <c r="E53" i="17"/>
  <c r="E54" i="17"/>
  <c r="E55" i="17"/>
  <c r="E56" i="17"/>
  <c r="E57" i="17"/>
  <c r="E58" i="17"/>
  <c r="E59" i="17"/>
  <c r="E60" i="17"/>
  <c r="E61" i="17"/>
  <c r="E62" i="17"/>
  <c r="E63" i="17"/>
  <c r="E64" i="17"/>
  <c r="E65" i="17"/>
  <c r="E66" i="17"/>
  <c r="E67" i="17"/>
  <c r="E68" i="17"/>
  <c r="E69" i="17"/>
  <c r="E70" i="17"/>
  <c r="E71" i="17"/>
  <c r="E72" i="17"/>
  <c r="E73" i="17"/>
  <c r="E74" i="17"/>
  <c r="E75" i="17"/>
  <c r="E76" i="17"/>
  <c r="E77" i="17"/>
  <c r="E78" i="17"/>
  <c r="E79" i="17"/>
  <c r="E80" i="17"/>
  <c r="E81" i="17"/>
  <c r="E82" i="17"/>
  <c r="E83" i="17"/>
  <c r="E84" i="17"/>
  <c r="E85" i="17"/>
  <c r="E86" i="17"/>
  <c r="E87" i="17"/>
  <c r="E88" i="17"/>
  <c r="E89" i="17"/>
  <c r="E90" i="17"/>
  <c r="E91" i="17"/>
  <c r="E92" i="17"/>
  <c r="E93" i="17"/>
  <c r="E94" i="17"/>
  <c r="E95" i="17"/>
  <c r="E96" i="17"/>
  <c r="E97" i="17"/>
  <c r="E98" i="17"/>
  <c r="E99" i="17"/>
  <c r="E100" i="17"/>
  <c r="E101" i="17"/>
  <c r="E102" i="17"/>
  <c r="E103" i="17"/>
  <c r="E104" i="17"/>
  <c r="E105" i="17"/>
  <c r="E106" i="17"/>
  <c r="E107" i="17"/>
  <c r="E108" i="17"/>
  <c r="E109" i="17"/>
  <c r="E110" i="17"/>
  <c r="E111" i="17"/>
  <c r="E112" i="17"/>
  <c r="E113" i="17"/>
  <c r="E114" i="17"/>
  <c r="E115" i="17"/>
  <c r="E116" i="17"/>
  <c r="E117" i="17"/>
  <c r="E118" i="17"/>
  <c r="E119" i="17"/>
  <c r="E120" i="17"/>
  <c r="E121" i="17"/>
  <c r="E122" i="17"/>
  <c r="E123" i="17"/>
  <c r="E124" i="17"/>
  <c r="E125" i="17"/>
  <c r="J291" i="14"/>
  <c r="N291" i="14" s="1"/>
  <c r="J290" i="14"/>
  <c r="N290" i="14" s="1"/>
  <c r="J289" i="14"/>
  <c r="N289" i="14" s="1"/>
  <c r="J288" i="14"/>
  <c r="N288" i="14" s="1"/>
  <c r="M292" i="14"/>
  <c r="J117" i="14"/>
  <c r="J126" i="14"/>
  <c r="J129" i="14" s="1"/>
  <c r="G2" i="2"/>
  <c r="C25" i="2" s="1"/>
  <c r="C26" i="2" s="1"/>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13" i="2" s="1"/>
  <c r="E63" i="2"/>
  <c r="E64" i="2"/>
  <c r="E65" i="2"/>
  <c r="E66" i="2"/>
  <c r="E67" i="2"/>
  <c r="E68" i="2"/>
  <c r="E69" i="2"/>
  <c r="E70" i="2"/>
  <c r="E71" i="2"/>
  <c r="E72" i="2"/>
  <c r="E73" i="2"/>
  <c r="E74" i="2"/>
  <c r="E75" i="2"/>
  <c r="E76" i="2"/>
  <c r="E77" i="2"/>
  <c r="E78" i="2"/>
  <c r="E79" i="2"/>
  <c r="E80" i="2"/>
  <c r="E81" i="2"/>
  <c r="E82" i="2"/>
  <c r="E83" i="2"/>
  <c r="E84" i="2"/>
  <c r="E85" i="2"/>
  <c r="E86" i="2"/>
  <c r="E15" i="2" s="1"/>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50" i="2"/>
  <c r="G4" i="2"/>
  <c r="J136" i="8"/>
  <c r="M501" i="8"/>
  <c r="M499" i="8"/>
  <c r="D2" i="9"/>
  <c r="D1" i="9"/>
  <c r="D2" i="12"/>
  <c r="D1" i="12"/>
  <c r="E127" i="11"/>
  <c r="E126" i="11"/>
  <c r="E125" i="11"/>
  <c r="E124" i="11"/>
  <c r="E123" i="11"/>
  <c r="E122" i="11"/>
  <c r="E121" i="11"/>
  <c r="E120" i="11"/>
  <c r="E119" i="11"/>
  <c r="E118" i="11"/>
  <c r="E117" i="11"/>
  <c r="E116" i="11"/>
  <c r="E115" i="11"/>
  <c r="E114" i="11"/>
  <c r="E113" i="11"/>
  <c r="E112" i="11"/>
  <c r="E111" i="11"/>
  <c r="E110" i="11"/>
  <c r="E109" i="11"/>
  <c r="E108" i="11"/>
  <c r="E107" i="11"/>
  <c r="E106" i="11"/>
  <c r="E105" i="11"/>
  <c r="E104" i="11"/>
  <c r="E103" i="11"/>
  <c r="E102" i="11"/>
  <c r="E101" i="11"/>
  <c r="E100" i="11"/>
  <c r="E99" i="11"/>
  <c r="E98" i="11"/>
  <c r="E97" i="11"/>
  <c r="E96" i="11"/>
  <c r="E95" i="11"/>
  <c r="E94" i="11"/>
  <c r="E93" i="11"/>
  <c r="E92" i="11"/>
  <c r="E91" i="11"/>
  <c r="E90" i="11"/>
  <c r="E89" i="11"/>
  <c r="E88" i="11"/>
  <c r="E87" i="11"/>
  <c r="E86" i="11"/>
  <c r="E85" i="11"/>
  <c r="E84" i="11"/>
  <c r="E83" i="11"/>
  <c r="E82" i="11"/>
  <c r="E81" i="11"/>
  <c r="E80" i="11"/>
  <c r="E79" i="11"/>
  <c r="E78" i="11"/>
  <c r="E77" i="11"/>
  <c r="E76" i="11"/>
  <c r="E75" i="11"/>
  <c r="E74" i="11"/>
  <c r="E73" i="11"/>
  <c r="E72" i="11"/>
  <c r="E71" i="11"/>
  <c r="E70" i="11"/>
  <c r="E69" i="11"/>
  <c r="E68" i="11"/>
  <c r="C2" i="11"/>
  <c r="C1" i="11"/>
  <c r="J108" i="8"/>
  <c r="J144" i="8"/>
  <c r="J148" i="8" s="1"/>
  <c r="D128" i="11"/>
  <c r="C128" i="11"/>
  <c r="A148" i="2"/>
  <c r="A147" i="2"/>
  <c r="A146" i="2"/>
  <c r="A145" i="2"/>
  <c r="A144" i="2"/>
  <c r="A143" i="2"/>
  <c r="A142" i="2"/>
  <c r="A141" i="2"/>
  <c r="A140" i="2"/>
  <c r="A139" i="2"/>
  <c r="A138" i="2"/>
  <c r="A137" i="2"/>
  <c r="A136" i="2"/>
  <c r="A135" i="2"/>
  <c r="A134" i="2"/>
  <c r="A133" i="2"/>
  <c r="A132" i="2"/>
  <c r="A131" i="2"/>
  <c r="A130" i="2"/>
  <c r="A129" i="2"/>
  <c r="A128" i="2"/>
  <c r="A127" i="2"/>
  <c r="A126" i="2"/>
  <c r="A125" i="2"/>
  <c r="A124" i="2"/>
  <c r="A123" i="2"/>
  <c r="A122" i="2"/>
  <c r="A121" i="2"/>
  <c r="A120" i="2"/>
  <c r="A119" i="2"/>
  <c r="A118" i="2"/>
  <c r="A117" i="2"/>
  <c r="A116" i="2"/>
  <c r="A115" i="2"/>
  <c r="A114" i="2"/>
  <c r="A113" i="2"/>
  <c r="A112"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C5" i="2"/>
  <c r="C4" i="2"/>
  <c r="B1" i="2"/>
  <c r="B2" i="2"/>
  <c r="B3" i="2"/>
  <c r="B15" i="12"/>
  <c r="B16" i="12" s="1"/>
  <c r="B13" i="12"/>
  <c r="B11" i="12"/>
  <c r="D151" i="2"/>
  <c r="C151" i="2"/>
  <c r="B11" i="2"/>
  <c r="B12" i="2"/>
  <c r="B13" i="2" s="1"/>
  <c r="B14" i="2" s="1"/>
  <c r="B15" i="2" s="1"/>
  <c r="B16" i="2"/>
  <c r="B17" i="2" s="1"/>
  <c r="B18" i="2" s="1"/>
  <c r="B19" i="2" s="1"/>
  <c r="C20" i="2"/>
  <c r="D20" i="2"/>
  <c r="K89" i="14"/>
  <c r="J131" i="14" l="1"/>
  <c r="C18" i="15"/>
  <c r="E14" i="2"/>
  <c r="E13" i="15"/>
  <c r="E12" i="15"/>
  <c r="E11" i="15"/>
  <c r="E10" i="15"/>
  <c r="E12" i="2"/>
  <c r="E11" i="2"/>
  <c r="E20" i="2" s="1"/>
  <c r="E9" i="15"/>
  <c r="E18" i="15" s="1"/>
  <c r="J150" i="8"/>
  <c r="J153" i="8" s="1"/>
  <c r="D2" i="16"/>
  <c r="D1" i="18"/>
  <c r="D1" i="17"/>
  <c r="E153" i="2"/>
  <c r="H30" i="2" s="1"/>
  <c r="F31" i="2" s="1"/>
  <c r="E151" i="2"/>
  <c r="E126" i="17"/>
  <c r="J134" i="14"/>
  <c r="J148" i="14"/>
  <c r="E148" i="15"/>
  <c r="E150" i="15"/>
  <c r="E128" i="11"/>
  <c r="G3" i="2" l="1"/>
  <c r="H27" i="15"/>
  <c r="G2" i="15"/>
  <c r="G31" i="2"/>
  <c r="H31" i="2" s="1"/>
  <c r="M214" i="8"/>
  <c r="G5" i="2"/>
  <c r="M217" i="8" s="1"/>
  <c r="M200" i="14" l="1"/>
  <c r="M204" i="14" s="1"/>
  <c r="G4" i="15"/>
  <c r="F32" i="2"/>
  <c r="F28" i="15"/>
  <c r="G28" i="15" l="1"/>
  <c r="G32" i="2"/>
  <c r="H32" i="2" l="1"/>
  <c r="H28" i="15"/>
  <c r="F29" i="15" l="1"/>
  <c r="F33" i="2"/>
  <c r="G33" i="2" l="1"/>
  <c r="G29" i="15"/>
  <c r="H29" i="15" l="1"/>
  <c r="H33" i="2"/>
  <c r="F34" i="2" l="1"/>
  <c r="F30" i="15"/>
  <c r="G34" i="2" l="1"/>
  <c r="G30" i="15"/>
  <c r="H30" i="15" l="1"/>
  <c r="H34" i="2"/>
  <c r="F35" i="2" l="1"/>
  <c r="F31" i="15"/>
  <c r="G35" i="2" l="1"/>
  <c r="H35" i="2" s="1"/>
  <c r="G31" i="15"/>
  <c r="H31" i="15" l="1"/>
  <c r="F36" i="2"/>
  <c r="G36" i="2" s="1"/>
  <c r="H36" i="2" s="1"/>
  <c r="F37" i="2" l="1"/>
  <c r="F32" i="15"/>
  <c r="G37" i="2" l="1"/>
  <c r="F10" i="2"/>
  <c r="G32" i="15"/>
  <c r="H37" i="2" l="1"/>
  <c r="F38" i="2" s="1"/>
  <c r="G10" i="2"/>
  <c r="H32" i="15"/>
  <c r="H10" i="2" l="1"/>
  <c r="G38" i="2"/>
  <c r="F33" i="15"/>
  <c r="G33" i="15" s="1"/>
  <c r="H33" i="15" s="1"/>
  <c r="H38" i="2" l="1"/>
  <c r="F39" i="2" s="1"/>
  <c r="F34" i="15"/>
  <c r="G34" i="15" l="1"/>
  <c r="F8" i="15"/>
  <c r="G39" i="2"/>
  <c r="I282" i="14" l="1"/>
  <c r="H34" i="15"/>
  <c r="F35" i="15" s="1"/>
  <c r="G8" i="15"/>
  <c r="H39" i="2"/>
  <c r="F40" i="2" s="1"/>
  <c r="G35" i="15" l="1"/>
  <c r="H282" i="14"/>
  <c r="H8" i="15"/>
  <c r="G40" i="2"/>
  <c r="J282" i="14" l="1"/>
  <c r="H35" i="15"/>
  <c r="F36" i="15" s="1"/>
  <c r="H40" i="2"/>
  <c r="F41" i="2" s="1"/>
  <c r="G36" i="15" l="1"/>
  <c r="N282" i="14"/>
  <c r="G41" i="2"/>
  <c r="H36" i="15" l="1"/>
  <c r="F37" i="15" s="1"/>
  <c r="H41" i="2"/>
  <c r="F42" i="2" s="1"/>
  <c r="G37" i="15" l="1"/>
  <c r="G42" i="2"/>
  <c r="H37" i="15" l="1"/>
  <c r="F38" i="15" s="1"/>
  <c r="H42" i="2"/>
  <c r="F43" i="2" s="1"/>
  <c r="G43" i="2" s="1"/>
  <c r="H43" i="2" s="1"/>
  <c r="F44" i="2" s="1"/>
  <c r="G44" i="2" s="1"/>
  <c r="H44" i="2" s="1"/>
  <c r="F45" i="2" s="1"/>
  <c r="G45" i="2" s="1"/>
  <c r="H45" i="2" s="1"/>
  <c r="F46" i="2" s="1"/>
  <c r="G46" i="2" s="1"/>
  <c r="H46" i="2" s="1"/>
  <c r="F47" i="2" s="1"/>
  <c r="G47" i="2" s="1"/>
  <c r="H47" i="2" s="1"/>
  <c r="F48" i="2" s="1"/>
  <c r="G48" i="2" s="1"/>
  <c r="H48" i="2" s="1"/>
  <c r="F49" i="2" s="1"/>
  <c r="G38" i="15" l="1"/>
  <c r="G49" i="2"/>
  <c r="F11" i="2"/>
  <c r="H38" i="15" l="1"/>
  <c r="F39" i="15" s="1"/>
  <c r="H49" i="2"/>
  <c r="F50" i="2" s="1"/>
  <c r="G11" i="2"/>
  <c r="G39" i="15" l="1"/>
  <c r="H11" i="2"/>
  <c r="G50" i="2"/>
  <c r="H39" i="15" l="1"/>
  <c r="F40" i="15" s="1"/>
  <c r="G40" i="15" s="1"/>
  <c r="H40" i="15" s="1"/>
  <c r="F41" i="15" s="1"/>
  <c r="G41" i="15" s="1"/>
  <c r="H41" i="15" s="1"/>
  <c r="F42" i="15" s="1"/>
  <c r="G42" i="15" s="1"/>
  <c r="H42" i="15" s="1"/>
  <c r="F43" i="15" s="1"/>
  <c r="G43" i="15" s="1"/>
  <c r="H43" i="15" s="1"/>
  <c r="F44" i="15" s="1"/>
  <c r="G44" i="15" s="1"/>
  <c r="H44" i="15" s="1"/>
  <c r="F45" i="15" s="1"/>
  <c r="G45" i="15" s="1"/>
  <c r="H45" i="15" s="1"/>
  <c r="F46" i="15" s="1"/>
  <c r="H50" i="2"/>
  <c r="F51" i="2" s="1"/>
  <c r="G46" i="15" l="1"/>
  <c r="F9" i="15"/>
  <c r="G51" i="2"/>
  <c r="I283" i="14" l="1"/>
  <c r="H46" i="15"/>
  <c r="F47" i="15" s="1"/>
  <c r="G9" i="15"/>
  <c r="H51" i="2"/>
  <c r="F52" i="2" s="1"/>
  <c r="H283" i="14" l="1"/>
  <c r="H9" i="15"/>
  <c r="G47" i="15"/>
  <c r="G52" i="2"/>
  <c r="H47" i="15" l="1"/>
  <c r="F48" i="15" s="1"/>
  <c r="J283" i="14"/>
  <c r="H52" i="2"/>
  <c r="F53" i="2" s="1"/>
  <c r="N283" i="14" l="1"/>
  <c r="G48" i="15"/>
  <c r="G53" i="2"/>
  <c r="H48" i="15" l="1"/>
  <c r="F49" i="15" s="1"/>
  <c r="H53" i="2"/>
  <c r="F54" i="2" s="1"/>
  <c r="G49" i="15" l="1"/>
  <c r="G54" i="2"/>
  <c r="H49" i="15" l="1"/>
  <c r="F50" i="15" s="1"/>
  <c r="H54" i="2"/>
  <c r="F55" i="2" s="1"/>
  <c r="G55" i="2" s="1"/>
  <c r="H55" i="2" s="1"/>
  <c r="F56" i="2" s="1"/>
  <c r="G56" i="2" s="1"/>
  <c r="H56" i="2" s="1"/>
  <c r="F57" i="2" s="1"/>
  <c r="G57" i="2" s="1"/>
  <c r="H57" i="2" s="1"/>
  <c r="F58" i="2" s="1"/>
  <c r="G58" i="2" s="1"/>
  <c r="H58" i="2" s="1"/>
  <c r="F59" i="2" s="1"/>
  <c r="G59" i="2" s="1"/>
  <c r="H59" i="2" s="1"/>
  <c r="F60" i="2" s="1"/>
  <c r="G60" i="2" s="1"/>
  <c r="H60" i="2" s="1"/>
  <c r="F61" i="2" s="1"/>
  <c r="G50" i="15" l="1"/>
  <c r="G61" i="2"/>
  <c r="F12" i="2"/>
  <c r="H50" i="15" l="1"/>
  <c r="F51" i="15" s="1"/>
  <c r="H61" i="2"/>
  <c r="F62" i="2" s="1"/>
  <c r="G12" i="2"/>
  <c r="G51" i="15" l="1"/>
  <c r="H12" i="2"/>
  <c r="G62" i="2"/>
  <c r="H51" i="15" l="1"/>
  <c r="F52" i="15" s="1"/>
  <c r="G52" i="15" s="1"/>
  <c r="H52" i="15" s="1"/>
  <c r="F53" i="15" s="1"/>
  <c r="G53" i="15" s="1"/>
  <c r="H53" i="15" s="1"/>
  <c r="F54" i="15" s="1"/>
  <c r="G54" i="15" s="1"/>
  <c r="H54" i="15" s="1"/>
  <c r="F55" i="15" s="1"/>
  <c r="G55" i="15" s="1"/>
  <c r="H55" i="15" s="1"/>
  <c r="F56" i="15" s="1"/>
  <c r="G56" i="15" s="1"/>
  <c r="H56" i="15" s="1"/>
  <c r="H62" i="2"/>
  <c r="F63" i="2" s="1"/>
  <c r="F57" i="15" l="1"/>
  <c r="G57" i="15" s="1"/>
  <c r="H57" i="15" s="1"/>
  <c r="F58" i="15" s="1"/>
  <c r="G63" i="2"/>
  <c r="G58" i="15" l="1"/>
  <c r="F10" i="15"/>
  <c r="H63" i="2"/>
  <c r="F64" i="2" s="1"/>
  <c r="I284" i="14" l="1"/>
  <c r="H58" i="15"/>
  <c r="F59" i="15" s="1"/>
  <c r="G10" i="15"/>
  <c r="G64" i="2"/>
  <c r="H284" i="14" l="1"/>
  <c r="H10" i="15"/>
  <c r="G59" i="15"/>
  <c r="H64" i="2"/>
  <c r="H59" i="15" l="1"/>
  <c r="F60" i="15" s="1"/>
  <c r="J284" i="14"/>
  <c r="F65" i="2"/>
  <c r="N284" i="14" l="1"/>
  <c r="G60" i="15"/>
  <c r="G65" i="2"/>
  <c r="H60" i="15" l="1"/>
  <c r="F61" i="15" s="1"/>
  <c r="H65" i="2"/>
  <c r="F66" i="2" s="1"/>
  <c r="G61" i="15" l="1"/>
  <c r="G66" i="2"/>
  <c r="H61" i="15" l="1"/>
  <c r="F62" i="15" s="1"/>
  <c r="H66" i="2"/>
  <c r="F67" i="2" s="1"/>
  <c r="G67" i="2" s="1"/>
  <c r="H67" i="2" s="1"/>
  <c r="F68" i="2" s="1"/>
  <c r="G68" i="2" s="1"/>
  <c r="H68" i="2" s="1"/>
  <c r="F69" i="2" s="1"/>
  <c r="G69" i="2" s="1"/>
  <c r="H69" i="2" s="1"/>
  <c r="F70" i="2" s="1"/>
  <c r="G70" i="2" s="1"/>
  <c r="H70" i="2" s="1"/>
  <c r="F71" i="2" s="1"/>
  <c r="G71" i="2" s="1"/>
  <c r="H71" i="2" s="1"/>
  <c r="F72" i="2" s="1"/>
  <c r="G72" i="2" s="1"/>
  <c r="H72" i="2" s="1"/>
  <c r="F73" i="2" s="1"/>
  <c r="G62" i="15" l="1"/>
  <c r="G73" i="2"/>
  <c r="F13" i="2"/>
  <c r="H62" i="15" l="1"/>
  <c r="F63" i="15" s="1"/>
  <c r="H73" i="2"/>
  <c r="F74" i="2" s="1"/>
  <c r="G13" i="2"/>
  <c r="G63" i="15" l="1"/>
  <c r="H13" i="2"/>
  <c r="G74" i="2"/>
  <c r="H63" i="15" l="1"/>
  <c r="F64" i="15" s="1"/>
  <c r="G64" i="15" s="1"/>
  <c r="H64" i="15" s="1"/>
  <c r="F65" i="15" s="1"/>
  <c r="G65" i="15" s="1"/>
  <c r="H65" i="15" s="1"/>
  <c r="F66" i="15" s="1"/>
  <c r="G66" i="15" s="1"/>
  <c r="H66" i="15" s="1"/>
  <c r="F67" i="15" s="1"/>
  <c r="G67" i="15" s="1"/>
  <c r="H67" i="15" s="1"/>
  <c r="F68" i="15" s="1"/>
  <c r="G68" i="15" s="1"/>
  <c r="H68" i="15" s="1"/>
  <c r="F69" i="15" s="1"/>
  <c r="G69" i="15" s="1"/>
  <c r="H69" i="15" s="1"/>
  <c r="F70" i="15" s="1"/>
  <c r="H74" i="2"/>
  <c r="F75" i="2" s="1"/>
  <c r="G70" i="15" l="1"/>
  <c r="F11" i="15"/>
  <c r="G75" i="2"/>
  <c r="I285" i="14" l="1"/>
  <c r="H70" i="15"/>
  <c r="F71" i="15" s="1"/>
  <c r="G11" i="15"/>
  <c r="H75" i="2"/>
  <c r="F76" i="2" s="1"/>
  <c r="H285" i="14" l="1"/>
  <c r="H11" i="15"/>
  <c r="G71" i="15"/>
  <c r="G76" i="2"/>
  <c r="H71" i="15" l="1"/>
  <c r="F72" i="15" s="1"/>
  <c r="J285" i="14"/>
  <c r="H76" i="2"/>
  <c r="F77" i="2" s="1"/>
  <c r="N285" i="14" l="1"/>
  <c r="G72" i="15"/>
  <c r="G77" i="2"/>
  <c r="H72" i="15" l="1"/>
  <c r="H77" i="2"/>
  <c r="F73" i="15" l="1"/>
  <c r="F78" i="2"/>
  <c r="G73" i="15" l="1"/>
  <c r="G78" i="2"/>
  <c r="H73" i="15" l="1"/>
  <c r="F74" i="15" s="1"/>
  <c r="H78" i="2"/>
  <c r="F79" i="2" s="1"/>
  <c r="G79" i="2" s="1"/>
  <c r="H79" i="2" s="1"/>
  <c r="F80" i="2" s="1"/>
  <c r="G80" i="2" s="1"/>
  <c r="H80" i="2" s="1"/>
  <c r="F81" i="2" s="1"/>
  <c r="G81" i="2" s="1"/>
  <c r="H81" i="2" s="1"/>
  <c r="G74" i="15" l="1"/>
  <c r="F82" i="2"/>
  <c r="G82" i="2" s="1"/>
  <c r="H82" i="2" s="1"/>
  <c r="F83" i="2" s="1"/>
  <c r="G83" i="2" s="1"/>
  <c r="H83" i="2" s="1"/>
  <c r="F84" i="2" s="1"/>
  <c r="G84" i="2" s="1"/>
  <c r="H84" i="2" s="1"/>
  <c r="F85" i="2" s="1"/>
  <c r="H74" i="15" l="1"/>
  <c r="F75" i="15" s="1"/>
  <c r="G85" i="2"/>
  <c r="F14" i="2"/>
  <c r="G75" i="15" l="1"/>
  <c r="H85" i="2"/>
  <c r="F86" i="2" s="1"/>
  <c r="G14" i="2"/>
  <c r="H75" i="15" l="1"/>
  <c r="F76" i="15" s="1"/>
  <c r="G76" i="15" s="1"/>
  <c r="H76" i="15" s="1"/>
  <c r="F77" i="15" s="1"/>
  <c r="G77" i="15" s="1"/>
  <c r="H77" i="15" s="1"/>
  <c r="F78" i="15" s="1"/>
  <c r="G78" i="15" s="1"/>
  <c r="H78" i="15" s="1"/>
  <c r="F79" i="15" s="1"/>
  <c r="G79" i="15" s="1"/>
  <c r="H79" i="15" s="1"/>
  <c r="F80" i="15" s="1"/>
  <c r="G80" i="15" s="1"/>
  <c r="H80" i="15" s="1"/>
  <c r="F81" i="15" s="1"/>
  <c r="G81" i="15" s="1"/>
  <c r="H81" i="15" s="1"/>
  <c r="F82" i="15" s="1"/>
  <c r="H14" i="2"/>
  <c r="G86" i="2"/>
  <c r="G82" i="15" l="1"/>
  <c r="F12" i="15"/>
  <c r="H86" i="2"/>
  <c r="F87" i="2" s="1"/>
  <c r="I286" i="14" l="1"/>
  <c r="H82" i="15"/>
  <c r="F83" i="15" s="1"/>
  <c r="G12" i="15"/>
  <c r="G87" i="2"/>
  <c r="H286" i="14" l="1"/>
  <c r="H12" i="15"/>
  <c r="G83" i="15"/>
  <c r="H87" i="2"/>
  <c r="H83" i="15" l="1"/>
  <c r="F84" i="15" s="1"/>
  <c r="J286" i="14"/>
  <c r="F88" i="2"/>
  <c r="N286" i="14" l="1"/>
  <c r="G84" i="15"/>
  <c r="G88" i="2"/>
  <c r="H84" i="15" l="1"/>
  <c r="F85" i="15" s="1"/>
  <c r="H88" i="2"/>
  <c r="F89" i="2" s="1"/>
  <c r="G85" i="15" l="1"/>
  <c r="G89" i="2"/>
  <c r="H85" i="15" l="1"/>
  <c r="F86" i="15" s="1"/>
  <c r="H89" i="2"/>
  <c r="G86" i="15" l="1"/>
  <c r="F90" i="2"/>
  <c r="H86" i="15" l="1"/>
  <c r="F87" i="15" s="1"/>
  <c r="G90" i="2"/>
  <c r="F15" i="2"/>
  <c r="F20" i="2" s="1"/>
  <c r="G87" i="15" l="1"/>
  <c r="F13" i="15"/>
  <c r="G15" i="2"/>
  <c r="H90" i="2"/>
  <c r="F91" i="2" s="1"/>
  <c r="G91" i="2" s="1"/>
  <c r="H91" i="2" s="1"/>
  <c r="F92" i="2" s="1"/>
  <c r="G92" i="2" s="1"/>
  <c r="H92" i="2" s="1"/>
  <c r="F93" i="2" s="1"/>
  <c r="G93" i="2" s="1"/>
  <c r="H93" i="2" s="1"/>
  <c r="I287" i="14" l="1"/>
  <c r="I292" i="14" s="1"/>
  <c r="F18" i="15"/>
  <c r="H87" i="15"/>
  <c r="F88" i="15" s="1"/>
  <c r="G88" i="15" s="1"/>
  <c r="H88" i="15" s="1"/>
  <c r="F89" i="15" s="1"/>
  <c r="G89" i="15" s="1"/>
  <c r="H89" i="15" s="1"/>
  <c r="F90" i="15" s="1"/>
  <c r="G90" i="15" s="1"/>
  <c r="H90" i="15" s="1"/>
  <c r="F91" i="15" s="1"/>
  <c r="G91" i="15" s="1"/>
  <c r="H91" i="15" s="1"/>
  <c r="F92" i="15" s="1"/>
  <c r="G92" i="15" s="1"/>
  <c r="H92" i="15" s="1"/>
  <c r="F93" i="15" s="1"/>
  <c r="G93" i="15" s="1"/>
  <c r="H93" i="15" s="1"/>
  <c r="F94" i="15" s="1"/>
  <c r="G94" i="15" s="1"/>
  <c r="H94" i="15" s="1"/>
  <c r="G13" i="15"/>
  <c r="F94" i="2"/>
  <c r="G94" i="2" s="1"/>
  <c r="H94" i="2" s="1"/>
  <c r="F95" i="2" s="1"/>
  <c r="G95" i="2" s="1"/>
  <c r="H95" i="2" s="1"/>
  <c r="F96" i="2" s="1"/>
  <c r="G96" i="2" s="1"/>
  <c r="H96" i="2" s="1"/>
  <c r="F97" i="2" s="1"/>
  <c r="G97" i="2" s="1"/>
  <c r="H97" i="2" s="1"/>
  <c r="F98" i="2" s="1"/>
  <c r="G98" i="2" s="1"/>
  <c r="H98" i="2" s="1"/>
  <c r="F99" i="2" s="1"/>
  <c r="G99" i="2" s="1"/>
  <c r="H99" i="2" s="1"/>
  <c r="F100" i="2" s="1"/>
  <c r="G100" i="2" s="1"/>
  <c r="H100" i="2" s="1"/>
  <c r="F101" i="2" s="1"/>
  <c r="G101" i="2" s="1"/>
  <c r="H101" i="2" s="1"/>
  <c r="F102" i="2" s="1"/>
  <c r="G102" i="2" s="1"/>
  <c r="H102" i="2" s="1"/>
  <c r="F103" i="2" s="1"/>
  <c r="G103" i="2" s="1"/>
  <c r="H103" i="2" s="1"/>
  <c r="H15" i="2"/>
  <c r="H20" i="2" s="1"/>
  <c r="G20" i="2"/>
  <c r="F95" i="15" l="1"/>
  <c r="G95" i="15" s="1"/>
  <c r="H95" i="15" s="1"/>
  <c r="F96" i="15" s="1"/>
  <c r="G96" i="15" s="1"/>
  <c r="H96" i="15" s="1"/>
  <c r="F97" i="15" s="1"/>
  <c r="G97" i="15" s="1"/>
  <c r="H97" i="15" s="1"/>
  <c r="H287" i="14"/>
  <c r="H13" i="15"/>
  <c r="H18" i="15" s="1"/>
  <c r="G18" i="15"/>
  <c r="F104" i="2"/>
  <c r="G104" i="2" s="1"/>
  <c r="H104" i="2" s="1"/>
  <c r="J287" i="14" l="1"/>
  <c r="H292" i="14"/>
  <c r="F105" i="2"/>
  <c r="G105" i="2" s="1"/>
  <c r="H105" i="2" s="1"/>
  <c r="F98" i="15"/>
  <c r="G98" i="15" s="1"/>
  <c r="H98" i="15" s="1"/>
  <c r="N287" i="14" l="1"/>
  <c r="N292" i="14" s="1"/>
  <c r="J292" i="14"/>
  <c r="F99" i="15"/>
  <c r="G99" i="15" s="1"/>
  <c r="H99" i="15" s="1"/>
  <c r="F106" i="2"/>
  <c r="G106" i="2" s="1"/>
  <c r="H106" i="2" s="1"/>
  <c r="F107" i="2" l="1"/>
  <c r="G107" i="2" s="1"/>
  <c r="H107" i="2" s="1"/>
  <c r="F100" i="15"/>
  <c r="G100" i="15" s="1"/>
  <c r="H100" i="15" s="1"/>
  <c r="F101" i="15" l="1"/>
  <c r="G101" i="15" s="1"/>
  <c r="H101" i="15" s="1"/>
  <c r="F108" i="2"/>
  <c r="G108" i="2" s="1"/>
  <c r="H108" i="2" s="1"/>
  <c r="F109" i="2" l="1"/>
  <c r="G109" i="2" s="1"/>
  <c r="H109" i="2" s="1"/>
  <c r="F102" i="15"/>
  <c r="G102" i="15" s="1"/>
  <c r="H102" i="15" s="1"/>
  <c r="F103" i="15" l="1"/>
  <c r="G103" i="15" s="1"/>
  <c r="H103" i="15" s="1"/>
  <c r="F110" i="2"/>
  <c r="G110" i="2" s="1"/>
  <c r="H110" i="2" s="1"/>
  <c r="F104" i="15" l="1"/>
  <c r="G104" i="15" s="1"/>
  <c r="H104" i="15" s="1"/>
  <c r="F111" i="2"/>
  <c r="G111" i="2" s="1"/>
  <c r="H111" i="2" s="1"/>
  <c r="F112" i="2" l="1"/>
  <c r="G112" i="2" s="1"/>
  <c r="H112" i="2" s="1"/>
  <c r="F105" i="15"/>
  <c r="G105" i="15" s="1"/>
  <c r="H105" i="15" s="1"/>
  <c r="F106" i="15" l="1"/>
  <c r="G106" i="15" s="1"/>
  <c r="H106" i="15" s="1"/>
  <c r="F113" i="2"/>
  <c r="G113" i="2" s="1"/>
  <c r="H113" i="2" s="1"/>
  <c r="F114" i="2" l="1"/>
  <c r="G114" i="2" s="1"/>
  <c r="H114" i="2" s="1"/>
  <c r="F107" i="15"/>
  <c r="G107" i="15" s="1"/>
  <c r="H107" i="15" s="1"/>
  <c r="F108" i="15" l="1"/>
  <c r="G108" i="15" s="1"/>
  <c r="H108" i="15" s="1"/>
  <c r="F115" i="2"/>
  <c r="G115" i="2" s="1"/>
  <c r="H115" i="2" s="1"/>
  <c r="F116" i="2" l="1"/>
  <c r="G116" i="2" s="1"/>
  <c r="H116" i="2" s="1"/>
  <c r="F109" i="15"/>
  <c r="G109" i="15" s="1"/>
  <c r="H109" i="15" s="1"/>
  <c r="F110" i="15" l="1"/>
  <c r="G110" i="15" s="1"/>
  <c r="H110" i="15" s="1"/>
  <c r="F117" i="2"/>
  <c r="G117" i="2" s="1"/>
  <c r="H117" i="2" s="1"/>
  <c r="F118" i="2" l="1"/>
  <c r="G118" i="2" s="1"/>
  <c r="H118" i="2" s="1"/>
  <c r="F111" i="15"/>
  <c r="G111" i="15" s="1"/>
  <c r="H111" i="15" s="1"/>
  <c r="F119" i="2" l="1"/>
  <c r="G119" i="2" s="1"/>
  <c r="H119" i="2" s="1"/>
  <c r="F112" i="15"/>
  <c r="G112" i="15" s="1"/>
  <c r="H112" i="15" s="1"/>
  <c r="F113" i="15" l="1"/>
  <c r="G113" i="15" s="1"/>
  <c r="H113" i="15" s="1"/>
  <c r="F120" i="2"/>
  <c r="G120" i="2" s="1"/>
  <c r="H120" i="2" s="1"/>
  <c r="F121" i="2" l="1"/>
  <c r="G121" i="2" s="1"/>
  <c r="H121" i="2" s="1"/>
  <c r="F114" i="15"/>
  <c r="G114" i="15" s="1"/>
  <c r="H114" i="15" s="1"/>
  <c r="F122" i="2" l="1"/>
  <c r="G122" i="2" s="1"/>
  <c r="H122" i="2" s="1"/>
  <c r="F115" i="15"/>
  <c r="G115" i="15" s="1"/>
  <c r="H115" i="15" s="1"/>
  <c r="F116" i="15" l="1"/>
  <c r="G116" i="15" s="1"/>
  <c r="H116" i="15" s="1"/>
  <c r="F123" i="2"/>
  <c r="G123" i="2" s="1"/>
  <c r="H123" i="2" s="1"/>
  <c r="F124" i="2" l="1"/>
  <c r="G124" i="2" s="1"/>
  <c r="H124" i="2" s="1"/>
  <c r="F117" i="15"/>
  <c r="G117" i="15" s="1"/>
  <c r="H117" i="15" s="1"/>
  <c r="F125" i="2" l="1"/>
  <c r="G125" i="2" s="1"/>
  <c r="H125" i="2" s="1"/>
  <c r="F118" i="15"/>
  <c r="G118" i="15" s="1"/>
  <c r="H118" i="15" s="1"/>
  <c r="F119" i="15" l="1"/>
  <c r="G119" i="15" s="1"/>
  <c r="H119" i="15" s="1"/>
  <c r="F126" i="2"/>
  <c r="G126" i="2" s="1"/>
  <c r="H126" i="2" s="1"/>
  <c r="F120" i="15" l="1"/>
  <c r="G120" i="15" s="1"/>
  <c r="H120" i="15" s="1"/>
  <c r="F127" i="2"/>
  <c r="G127" i="2" s="1"/>
  <c r="H127" i="2" s="1"/>
  <c r="F128" i="2" l="1"/>
  <c r="G128" i="2" s="1"/>
  <c r="H128" i="2" s="1"/>
  <c r="F121" i="15"/>
  <c r="G121" i="15" s="1"/>
  <c r="H121" i="15" s="1"/>
  <c r="F122" i="15" l="1"/>
  <c r="G122" i="15" s="1"/>
  <c r="H122" i="15" s="1"/>
  <c r="F129" i="2"/>
  <c r="G129" i="2" s="1"/>
  <c r="H129" i="2" s="1"/>
  <c r="F130" i="2" l="1"/>
  <c r="G130" i="2" s="1"/>
  <c r="H130" i="2" s="1"/>
  <c r="F123" i="15"/>
  <c r="G123" i="15" s="1"/>
  <c r="H123" i="15" s="1"/>
  <c r="F131" i="2" l="1"/>
  <c r="G131" i="2" s="1"/>
  <c r="H131" i="2" s="1"/>
  <c r="F124" i="15"/>
  <c r="G124" i="15" s="1"/>
  <c r="H124" i="15" s="1"/>
  <c r="F125" i="15" l="1"/>
  <c r="G125" i="15" s="1"/>
  <c r="H125" i="15" s="1"/>
  <c r="F132" i="2"/>
  <c r="G132" i="2" s="1"/>
  <c r="H132" i="2" s="1"/>
  <c r="F126" i="15" l="1"/>
  <c r="G126" i="15" s="1"/>
  <c r="H126" i="15" s="1"/>
  <c r="F133" i="2"/>
  <c r="G133" i="2" s="1"/>
  <c r="H133" i="2" s="1"/>
  <c r="F134" i="2" l="1"/>
  <c r="G134" i="2" s="1"/>
  <c r="H134" i="2" s="1"/>
  <c r="F127" i="15"/>
  <c r="G127" i="15" s="1"/>
  <c r="H127" i="15" s="1"/>
  <c r="F128" i="15" l="1"/>
  <c r="G128" i="15" s="1"/>
  <c r="H128" i="15" s="1"/>
  <c r="F135" i="2"/>
  <c r="G135" i="2" s="1"/>
  <c r="H135" i="2" s="1"/>
  <c r="F136" i="2" l="1"/>
  <c r="G136" i="2" s="1"/>
  <c r="H136" i="2" s="1"/>
  <c r="F129" i="15"/>
  <c r="G129" i="15" s="1"/>
  <c r="H129" i="15" s="1"/>
  <c r="F130" i="15" l="1"/>
  <c r="G130" i="15" s="1"/>
  <c r="H130" i="15" s="1"/>
  <c r="F137" i="2"/>
  <c r="G137" i="2" s="1"/>
  <c r="H137" i="2" s="1"/>
  <c r="F131" i="15" l="1"/>
  <c r="G131" i="15" s="1"/>
  <c r="H131" i="15" s="1"/>
  <c r="F138" i="2"/>
  <c r="G138" i="2" s="1"/>
  <c r="H138" i="2" s="1"/>
  <c r="F139" i="2" l="1"/>
  <c r="G139" i="2" s="1"/>
  <c r="H139" i="2" s="1"/>
  <c r="F132" i="15"/>
  <c r="G132" i="15" s="1"/>
  <c r="H132" i="15" s="1"/>
  <c r="F133" i="15" l="1"/>
  <c r="G133" i="15" s="1"/>
  <c r="H133" i="15" s="1"/>
  <c r="F140" i="2"/>
  <c r="G140" i="2" s="1"/>
  <c r="H140" i="2" s="1"/>
  <c r="F141" i="2" l="1"/>
  <c r="G141" i="2" s="1"/>
  <c r="H141" i="2" s="1"/>
  <c r="F134" i="15"/>
  <c r="G134" i="15" s="1"/>
  <c r="H134" i="15" s="1"/>
  <c r="F135" i="15" l="1"/>
  <c r="G135" i="15" s="1"/>
  <c r="H135" i="15" s="1"/>
  <c r="F142" i="2"/>
  <c r="G142" i="2" s="1"/>
  <c r="H142" i="2" s="1"/>
  <c r="F143" i="2" l="1"/>
  <c r="G143" i="2" s="1"/>
  <c r="H143" i="2" s="1"/>
  <c r="F136" i="15"/>
  <c r="G136" i="15" s="1"/>
  <c r="H136" i="15" s="1"/>
  <c r="F144" i="2" l="1"/>
  <c r="G144" i="2" s="1"/>
  <c r="H144" i="2" s="1"/>
  <c r="F137" i="15"/>
  <c r="G137" i="15" s="1"/>
  <c r="H137" i="15" s="1"/>
  <c r="F138" i="15" l="1"/>
  <c r="G138" i="15" s="1"/>
  <c r="H138" i="15" s="1"/>
  <c r="F145" i="2"/>
  <c r="G145" i="2" s="1"/>
  <c r="H145" i="2" s="1"/>
  <c r="F146" i="2" l="1"/>
  <c r="G146" i="2" s="1"/>
  <c r="H146" i="2" s="1"/>
  <c r="F139" i="15"/>
  <c r="G139" i="15" s="1"/>
  <c r="H139" i="15" s="1"/>
  <c r="F140" i="15" l="1"/>
  <c r="G140" i="15" s="1"/>
  <c r="H140" i="15" s="1"/>
  <c r="F147" i="2"/>
  <c r="G147" i="2" s="1"/>
  <c r="H147" i="2" s="1"/>
  <c r="F148" i="2" l="1"/>
  <c r="G148" i="2" s="1"/>
  <c r="H148" i="2" s="1"/>
  <c r="F141" i="15"/>
  <c r="G141" i="15" s="1"/>
  <c r="H141" i="15" s="1"/>
  <c r="F142" i="15" l="1"/>
  <c r="G142" i="15" s="1"/>
  <c r="H142" i="15" s="1"/>
  <c r="F150" i="2"/>
  <c r="G150" i="2" l="1"/>
  <c r="F151" i="2"/>
  <c r="F143" i="15"/>
  <c r="G143" i="15" s="1"/>
  <c r="H143" i="15" s="1"/>
  <c r="F144" i="15" l="1"/>
  <c r="G144" i="15" s="1"/>
  <c r="H144" i="15" s="1"/>
  <c r="G151" i="2"/>
  <c r="H150" i="2"/>
  <c r="F145" i="15" l="1"/>
  <c r="G145" i="15" s="1"/>
  <c r="H145" i="15" s="1"/>
  <c r="F147" i="15" l="1"/>
  <c r="G147" i="15" l="1"/>
  <c r="F148" i="15"/>
  <c r="G148" i="15" l="1"/>
  <c r="H147" i="15"/>
</calcChain>
</file>

<file path=xl/sharedStrings.xml><?xml version="1.0" encoding="utf-8"?>
<sst xmlns="http://schemas.openxmlformats.org/spreadsheetml/2006/main" count="794" uniqueCount="385">
  <si>
    <r>
      <t xml:space="preserve">If the answer to all the above questions is </t>
    </r>
    <r>
      <rPr>
        <u/>
        <sz val="10"/>
        <rFont val="Tahoma"/>
        <family val="2"/>
      </rPr>
      <t>No</t>
    </r>
    <r>
      <rPr>
        <sz val="10"/>
        <rFont val="Tahoma"/>
        <family val="2"/>
      </rPr>
      <t xml:space="preserve">, then the lease is a </t>
    </r>
    <r>
      <rPr>
        <b/>
        <u/>
        <sz val="10"/>
        <rFont val="Tahoma"/>
        <family val="2"/>
      </rPr>
      <t>lease-purchase without substantial private risk</t>
    </r>
    <r>
      <rPr>
        <sz val="10"/>
        <rFont val="Tahoma"/>
        <family val="2"/>
      </rPr>
      <t>.  Go to Section A.7.</t>
    </r>
  </si>
  <si>
    <t>Section A.6 – Lease-Purchase with Substantial Private Risk</t>
  </si>
  <si>
    <t>(Complete if lease is identified as a lease-purchase with substantial private risk in Section A.5.)</t>
  </si>
  <si>
    <t>Continue to Section A.10.</t>
  </si>
  <si>
    <t>Section A.7 – Lease-Purchase without Substantial Private Risk</t>
  </si>
  <si>
    <t>Calculate the outlays.</t>
  </si>
  <si>
    <t>Section A.8 – Budgeting for Operating Leases</t>
  </si>
  <si>
    <t>(Complete if lease is identified as an operating lease in Section A.4.)</t>
  </si>
  <si>
    <t>Does the lease have a cancellation clause?</t>
  </si>
  <si>
    <t>Enter the costs associated with the cancellation clause.</t>
  </si>
  <si>
    <t>Section A.9 – Budgeting for Capital Leases</t>
  </si>
  <si>
    <t>(Complete if the lease is identified as a capital lease in Section A.4.)</t>
  </si>
  <si>
    <t>Calculate the up-front budget authority.</t>
  </si>
  <si>
    <t>Section A.10 - Summary of Lease Types</t>
  </si>
  <si>
    <t xml:space="preserve">The table below (created from OMB A-11, Appendix B) summarizes the criteria used to determine the type of lease for budgetary purposes.  It also summarizes the budget authority and outlays for each lease type.  Please review to double check the conclusion reached about the lease.  </t>
  </si>
  <si>
    <t>Criteria</t>
  </si>
  <si>
    <t>Lease - Purchase</t>
  </si>
  <si>
    <t>Operating</t>
  </si>
  <si>
    <t>Capital</t>
  </si>
  <si>
    <t>Transfer ownership</t>
  </si>
  <si>
    <t>Bargain purchase option</t>
  </si>
  <si>
    <t>Special purpose</t>
  </si>
  <si>
    <t>Private sector market</t>
  </si>
  <si>
    <t>Lease term equal to or greater than 75% of the remaining useful life</t>
  </si>
  <si>
    <t>Present value equal to or greater than 90% of the fair market value</t>
  </si>
  <si>
    <t>Yes to any one of these criteria</t>
  </si>
  <si>
    <t>No to all of these criteria</t>
  </si>
  <si>
    <t>Yes to either one of these criteria</t>
  </si>
  <si>
    <t>Yes or no</t>
  </si>
  <si>
    <t>Amount equal to asset cost recorded up front; amount equal to imputed interest costs recorded on an annual basis over lease term</t>
  </si>
  <si>
    <t>Amount equal to total payments under the full term of the lease or amount sufficient to cover first year lease payments plus cancellation costs recorded up front</t>
  </si>
  <si>
    <t>Budget Authority</t>
  </si>
  <si>
    <t>Amount equal to the annual lease payments over lease term (except if lease is lease-purchase without substantial private risk)</t>
  </si>
  <si>
    <t>Amount equal to the annual lease payments over lease term</t>
  </si>
  <si>
    <t>Outlays</t>
  </si>
  <si>
    <t>Operating Lease</t>
  </si>
  <si>
    <t>Lease-Purchase with Substantial Risk</t>
  </si>
  <si>
    <t>Lease-Purchase without Substantial Risk</t>
  </si>
  <si>
    <t>Capital Lease</t>
  </si>
  <si>
    <t>By virtue of your signature, you are verifying that you prepared this worksheet.</t>
  </si>
  <si>
    <t>Date:</t>
  </si>
  <si>
    <t>Title of Preparer:</t>
  </si>
  <si>
    <t>Telephone #</t>
  </si>
  <si>
    <t>Email Address:</t>
  </si>
  <si>
    <t>Title of Reviewer:</t>
  </si>
  <si>
    <t>Other - provide explanation:</t>
  </si>
  <si>
    <t>Month-Year</t>
  </si>
  <si>
    <t>Payment #</t>
  </si>
  <si>
    <t>Total Lease Payment</t>
  </si>
  <si>
    <t>Operating Costs</t>
  </si>
  <si>
    <t>Net Lease Payments</t>
  </si>
  <si>
    <t>Lease Commencement Date:</t>
  </si>
  <si>
    <r>
      <t>Note:</t>
    </r>
    <r>
      <rPr>
        <sz val="10"/>
        <rFont val="Tahoma"/>
        <family val="2"/>
      </rPr>
      <t xml:space="preserve"> Succeeding or superseding leases are to be treated as new leases.</t>
    </r>
  </si>
  <si>
    <r>
      <t>Note:</t>
    </r>
    <r>
      <rPr>
        <b/>
        <sz val="10"/>
        <rFont val="Tahoma"/>
        <family val="2"/>
      </rPr>
      <t xml:space="preserve"> </t>
    </r>
    <r>
      <rPr>
        <sz val="10"/>
        <rFont val="Tahoma"/>
        <family val="2"/>
      </rPr>
      <t xml:space="preserve">This lease determination worksheet should not be completed for gratuitous or no cost leases. </t>
    </r>
  </si>
  <si>
    <t>years</t>
  </si>
  <si>
    <t>Requisition Number:</t>
  </si>
  <si>
    <r>
      <t xml:space="preserve">Complete </t>
    </r>
    <r>
      <rPr>
        <b/>
        <u/>
        <sz val="10"/>
        <rFont val="Tahoma"/>
        <family val="2"/>
      </rPr>
      <t>Part A</t>
    </r>
    <r>
      <rPr>
        <sz val="10"/>
        <rFont val="Tahoma"/>
        <family val="2"/>
      </rPr>
      <t xml:space="preserve"> for Budgeting (OMB A-11) purposes.  Part A should be completed for all leases regardless of lease term or lease payments.  Part A can be completed at several different times during the budget process, including but not limited to: (1) at time of submission and pre-award; (2) at time of award; and (3) at post-award, if there is a change in the financial structure of the lease.  </t>
    </r>
  </si>
  <si>
    <t>Requisition #:</t>
  </si>
  <si>
    <t>Purchase Order/Contract #:</t>
  </si>
  <si>
    <t>Is the present value of the minimum lease payments equal to or greater than 90% of the fair market value of the leased property? (Is the percentage in Section A.3, Question 8 equal to or greater than 90%?)  Continue to Section A.4.</t>
  </si>
  <si>
    <t>Enter the date signed or effective date, whichever is earlier, of each modification (i.e. SLA) that changes the financial structure of the lease (except for CPI index changes, exercising of option years already identified in base contract/lease, etc.).  Also enter Treasury’s interest rate effective for that date.  (See Personal Property Lease Handbook for more details.)</t>
  </si>
  <si>
    <r>
      <t xml:space="preserve">Is the lease term </t>
    </r>
    <r>
      <rPr>
        <u/>
        <sz val="10"/>
        <rFont val="Tahoma"/>
        <family val="2"/>
      </rPr>
      <t>equal to or greater than 75%</t>
    </r>
    <r>
      <rPr>
        <sz val="10"/>
        <rFont val="Tahoma"/>
        <family val="2"/>
      </rPr>
      <t xml:space="preserve"> of the estimated remaining economic useful life of the property?  (The answer to this question should be the same as Section B.2, Question 8.)</t>
    </r>
  </si>
  <si>
    <t>This tab includes general instructions for completion of the Personal Property Lease Determination Worksheet.  For more detailed instructions and examples, please refer to the Personal Property Lease Handbook.</t>
  </si>
  <si>
    <t>General Instructions</t>
  </si>
  <si>
    <t>Improvements/upgrades to the leased property.</t>
  </si>
  <si>
    <t>Date of manufactured of the leased property, if applicable.</t>
  </si>
  <si>
    <t>Estimated cost of the improvements/upgrades.</t>
  </si>
  <si>
    <t xml:space="preserve">Is the lease a personal property lease?  (i.e. Does it involve equipment such as satellites, boats,  computers, or copiers?) See the Personal Property Lease Handbook for the definition of personal property. </t>
  </si>
  <si>
    <t xml:space="preserve">Is the lease a real property lease?  (i.e. Does it involve land, building(s), and/or structure(s)?) See the Personal Property Lease Handbook for the definition of real property.  </t>
  </si>
  <si>
    <r>
      <t xml:space="preserve">If the answer is </t>
    </r>
    <r>
      <rPr>
        <u/>
        <sz val="10"/>
        <rFont val="Tahoma"/>
        <family val="2"/>
      </rPr>
      <t>Yes</t>
    </r>
    <r>
      <rPr>
        <sz val="10"/>
        <rFont val="Tahoma"/>
        <family val="2"/>
      </rPr>
      <t xml:space="preserve">, complete the NOAA Real Property Lease Determination Worksheet.  If the answer is </t>
    </r>
    <r>
      <rPr>
        <u/>
        <sz val="10"/>
        <rFont val="Tahoma"/>
        <family val="2"/>
      </rPr>
      <t>No</t>
    </r>
    <r>
      <rPr>
        <sz val="10"/>
        <rFont val="Tahoma"/>
        <family val="2"/>
      </rPr>
      <t>, re-evaluate the lease, review the definitions of real and personal property found in the Personal Property Lease Handbook, and go back to Question 1.</t>
    </r>
  </si>
  <si>
    <r>
      <t xml:space="preserve">If the answer to Question 1 is </t>
    </r>
    <r>
      <rPr>
        <u/>
        <sz val="10"/>
        <rFont val="Tahoma"/>
        <family val="2"/>
      </rPr>
      <t>Yes</t>
    </r>
    <r>
      <rPr>
        <sz val="10"/>
        <rFont val="Tahoma"/>
        <family val="2"/>
      </rPr>
      <t xml:space="preserve">, identify the different assets and delivery dates (or acceptance dates).  Budget authority is calculated differently for leases of multiple assets with different delivery dates (or acceptance dates).  (See the Personal Property Lease Handbook for more specific instructions and examples.)  Continue to Question 2.  If the answer is </t>
    </r>
    <r>
      <rPr>
        <u/>
        <sz val="10"/>
        <rFont val="Tahoma"/>
        <family val="2"/>
      </rPr>
      <t>No</t>
    </r>
    <r>
      <rPr>
        <sz val="10"/>
        <rFont val="Tahoma"/>
        <family val="2"/>
      </rPr>
      <t>, also continue to Question 2.</t>
    </r>
  </si>
  <si>
    <t>Preparer</t>
  </si>
  <si>
    <t>Program Office Review</t>
  </si>
  <si>
    <r>
      <t xml:space="preserve">A fiscal funding clause is commonly found in government lease agreements and provides that the lease is cancelable if the Government does not appropriate the funds necessary to fulfill its obligations under the lease agreement.  If the lease has this clause, </t>
    </r>
    <r>
      <rPr>
        <u/>
        <sz val="10"/>
        <rFont val="Tahoma"/>
        <family val="2"/>
      </rPr>
      <t>assess</t>
    </r>
    <r>
      <rPr>
        <sz val="10"/>
        <rFont val="Tahoma"/>
        <family val="2"/>
      </rPr>
      <t xml:space="preserve"> the likelihood of lease cancellation through exercise of the fiscal funding clause.  The lease is considered a noncancelable lease if the likelihood of exercise of the fiscal funding clause is assessed as remote; otherwise, the lease is considered cancelable.</t>
    </r>
  </si>
  <si>
    <t>Are there multiple assets (i.e. several pieces of equipment) in the lease?</t>
  </si>
  <si>
    <t>Is the leased asset newly manufactured?</t>
  </si>
  <si>
    <t>(See Personal Property Lease Handbook for detailed instructions and examples related to this worksheet and appendices.  The handbook also includes Personal Property’s policy related to leases and related definitions.)</t>
  </si>
  <si>
    <t>Section A.11 - Submission to OMB</t>
  </si>
  <si>
    <t>Agencies are required to submit to their OMB representative certain types of leasing and other non-routine financing proposals for review of the scoring impact.  Answer the following questions to determine if this lease needs to be submitted to OMB.</t>
  </si>
  <si>
    <t>http://www.whitehouse.gov/omb/circulars/a094/dischist-2006.pdf</t>
  </si>
  <si>
    <r>
      <t xml:space="preserve">Is the lease term </t>
    </r>
    <r>
      <rPr>
        <u/>
        <sz val="10"/>
        <rFont val="Tahoma"/>
        <family val="2"/>
      </rPr>
      <t>equal to or greater than 75%</t>
    </r>
    <r>
      <rPr>
        <sz val="10"/>
        <rFont val="Tahoma"/>
        <family val="2"/>
      </rPr>
      <t xml:space="preserve"> of the estimated remaining economic useful life of the property?  (The answer to this question should be the same as Section A.2, Question 6.)</t>
    </r>
  </si>
  <si>
    <t>Does the total Government payments (over the full term of the lease) for this lease exceed $50 million?  (Assume that options to renew will be exercised.)</t>
  </si>
  <si>
    <t>Does this lease include any outlease-leaseback mechanisms?</t>
  </si>
  <si>
    <t>Does this lease establish public-private partnerships or limited liability corporations?</t>
  </si>
  <si>
    <t>Does this lease include the issuance of debt by a third party that includes an explicit "full faith and credit" guarantee of debt repayment by the Government or an implicit guarantee of repayment from Federal funds that removes a substantial amount of the investor's risk?</t>
  </si>
  <si>
    <t>Is this lease a lease of special purpose assets for which there is no real private sector market?</t>
  </si>
  <si>
    <t>Is the leased property constructed or located on Government land?</t>
  </si>
  <si>
    <t>Is the lease for service contracts that require the contractor to acquire or construct assets valued above $50 million?</t>
  </si>
  <si>
    <t>Does the lease include a share in savings proposals that result in the acquisition of real property?</t>
  </si>
  <si>
    <t>Does the lease raise issues about the governmental/non-governmental status of the asset or the entity that holds the title of the asset?</t>
  </si>
  <si>
    <t>Date Contract Signed:</t>
  </si>
  <si>
    <t>The lease is considered a noncancelable lease if the likelihood of exercise of the fiscal funding clause is assessed as not high; otherwise, the lease is considered cancelable.</t>
  </si>
  <si>
    <t>Does the lease include any financing proposal for which a statute requires OMB approval of the scoring or compliance with Circular No. A-11?</t>
  </si>
  <si>
    <r>
      <t>Note:</t>
    </r>
    <r>
      <rPr>
        <sz val="10"/>
        <rFont val="Tahoma"/>
        <family val="2"/>
      </rPr>
      <t xml:space="preserve">  Where compliance with Circular No. A-11 or other specified scoring rules is required by statute, the agency submission must be accompanied by a memorandum from the agency General Counsel explaining how the statutory criteria are satisfied.</t>
    </r>
  </si>
  <si>
    <t>If this is a revision to the previous worksheet, please provide explanation as to the reason for the revision.  Also provide the date of the revision.  Possible reasons for revisions to the original worksheet includes a modification to the original lease that changes the financial structure of the lease or an error was identified in the previous worksheet.  Exercising an option (included in the contract) would not be considered a revision because the option should have been included in the previous worksheet.</t>
  </si>
  <si>
    <t>Did the other Federal agency record the full cost of the asset when acquired?</t>
  </si>
  <si>
    <r>
      <t xml:space="preserve">If the answer is </t>
    </r>
    <r>
      <rPr>
        <u/>
        <sz val="10"/>
        <rFont val="Tahoma"/>
        <family val="2"/>
      </rPr>
      <t>Yes</t>
    </r>
    <r>
      <rPr>
        <sz val="10"/>
        <rFont val="Tahoma"/>
        <family val="2"/>
      </rPr>
      <t xml:space="preserve"> and the other Federal agency recorded the asset at full cost, attach supporting documentation (e.g. correspondence) to this worksheet.  Go to Section A.11 and complete the Questions.  Then go to Section A.12, check "Other", and provide an explanation such as "The lease is with xyz (Federal agency).  Xyz recorded the lease at cost, and therefore, NOAA does not need to budget for this lease."  The rest of Part A of this worksheet does not need to be completed.</t>
    </r>
  </si>
  <si>
    <r>
      <t xml:space="preserve">If the answer is </t>
    </r>
    <r>
      <rPr>
        <u/>
        <sz val="10"/>
        <rFont val="Tahoma"/>
        <family val="2"/>
      </rPr>
      <t>No</t>
    </r>
    <r>
      <rPr>
        <sz val="10"/>
        <rFont val="Tahoma"/>
        <family val="2"/>
      </rPr>
      <t xml:space="preserve"> and the other Federal agency did not record the asset at full cost or if it is unknown whether the other Federal agency recorded the asset at full cost, continue to Section A.2.</t>
    </r>
  </si>
  <si>
    <r>
      <t xml:space="preserve">If the answer is </t>
    </r>
    <r>
      <rPr>
        <u/>
        <sz val="10"/>
        <rFont val="Tahoma"/>
        <family val="2"/>
      </rPr>
      <t>Yes</t>
    </r>
    <r>
      <rPr>
        <sz val="10"/>
        <rFont val="Tahoma"/>
        <family val="2"/>
      </rPr>
      <t xml:space="preserve">, complete Question 3a.  If the answer is </t>
    </r>
    <r>
      <rPr>
        <u/>
        <sz val="10"/>
        <rFont val="Tahoma"/>
        <family val="2"/>
      </rPr>
      <t>No</t>
    </r>
    <r>
      <rPr>
        <sz val="10"/>
        <rFont val="Tahoma"/>
        <family val="2"/>
      </rPr>
      <t>, continue to section A.2.</t>
    </r>
  </si>
  <si>
    <r>
      <t xml:space="preserve">If the answer is </t>
    </r>
    <r>
      <rPr>
        <u/>
        <sz val="10"/>
        <rFont val="Tahoma"/>
        <family val="2"/>
      </rPr>
      <t>Yes</t>
    </r>
    <r>
      <rPr>
        <sz val="10"/>
        <rFont val="Tahoma"/>
        <family val="2"/>
      </rPr>
      <t xml:space="preserve">, go ahead and complete Question 4c.  If the answer to this question is </t>
    </r>
    <r>
      <rPr>
        <u/>
        <sz val="10"/>
        <rFont val="Tahoma"/>
        <family val="2"/>
      </rPr>
      <t>No</t>
    </r>
    <r>
      <rPr>
        <sz val="10"/>
        <rFont val="Tahoma"/>
        <family val="2"/>
      </rPr>
      <t>, then skip Question 4c, 4d, and 4e and go to Question 4g.</t>
    </r>
  </si>
  <si>
    <t xml:space="preserve">Have there been any major improvements/renovations to the leased asset?  </t>
  </si>
  <si>
    <t xml:space="preserve">What were the major improvements/upgrades to the leased asset?  When did they occur?  What was the cost of the improvements/upgrades? (Major improvements/upgrades to be considered should be improvements or upgrades that could potentially extend the remaining economic useful life.) </t>
  </si>
  <si>
    <t>Proposed useful life of the leased asset.  (Number of years per Question 3a plus number of years per Question 3d.)</t>
  </si>
  <si>
    <t>h.</t>
  </si>
  <si>
    <t>Enter the number of years that the improvements/ upgrades (described in Questions 3c) extend the useful life of the leased asset.</t>
  </si>
  <si>
    <t>Enter the schedule payment terms and amount into Appendix A.  Identify the executory costs separate from the base rent.  Include all option years.  The lease payment amounts should appear in the lease.</t>
  </si>
  <si>
    <r>
      <t xml:space="preserve">Does the asset not have a private sector market? (When an asset has a “private sector market,” it can be leased to other parties besides the government and therefore was not specifically constructed for the Government.)  </t>
    </r>
    <r>
      <rPr>
        <b/>
        <sz val="10"/>
        <rFont val="Tahoma"/>
        <family val="2"/>
      </rPr>
      <t xml:space="preserve">If it does have a private sector market, then the answer to this question is </t>
    </r>
    <r>
      <rPr>
        <b/>
        <u/>
        <sz val="10"/>
        <rFont val="Tahoma"/>
        <family val="2"/>
      </rPr>
      <t>No</t>
    </r>
    <r>
      <rPr>
        <b/>
        <sz val="10"/>
        <rFont val="Tahoma"/>
        <family val="2"/>
      </rPr>
      <t xml:space="preserve">.  However, if the leased asset does not have a private sector market, then the answer to this question is </t>
    </r>
    <r>
      <rPr>
        <b/>
        <u/>
        <sz val="10"/>
        <rFont val="Tahoma"/>
        <family val="2"/>
      </rPr>
      <t>Yes</t>
    </r>
    <r>
      <rPr>
        <b/>
        <sz val="10"/>
        <rFont val="Tahoma"/>
        <family val="2"/>
      </rPr>
      <t>.</t>
    </r>
  </si>
  <si>
    <r>
      <t xml:space="preserve">If the answers to </t>
    </r>
    <r>
      <rPr>
        <u/>
        <sz val="10"/>
        <rFont val="Tahoma"/>
        <family val="2"/>
      </rPr>
      <t>all</t>
    </r>
    <r>
      <rPr>
        <sz val="10"/>
        <rFont val="Tahoma"/>
        <family val="2"/>
      </rPr>
      <t xml:space="preserve"> of the questions in Section A.4 are </t>
    </r>
    <r>
      <rPr>
        <u/>
        <sz val="10"/>
        <rFont val="Tahoma"/>
        <family val="2"/>
      </rPr>
      <t>No</t>
    </r>
    <r>
      <rPr>
        <sz val="10"/>
        <rFont val="Tahoma"/>
        <family val="2"/>
      </rPr>
      <t xml:space="preserve"> (even if Question 3 is </t>
    </r>
    <r>
      <rPr>
        <u/>
        <sz val="10"/>
        <rFont val="Tahoma"/>
        <family val="2"/>
      </rPr>
      <t>Yes</t>
    </r>
    <r>
      <rPr>
        <sz val="10"/>
        <rFont val="Tahoma"/>
        <family val="2"/>
      </rPr>
      <t xml:space="preserve"> as long as Question 3a is </t>
    </r>
    <r>
      <rPr>
        <u/>
        <sz val="10"/>
        <rFont val="Tahoma"/>
        <family val="2"/>
      </rPr>
      <t>No)</t>
    </r>
    <r>
      <rPr>
        <sz val="10"/>
        <rFont val="Tahoma"/>
        <family val="2"/>
      </rPr>
      <t xml:space="preserve">, the lease does not meet the OMB capital lease requirements; therefore, the lease is classified as an </t>
    </r>
    <r>
      <rPr>
        <b/>
        <u/>
        <sz val="10"/>
        <rFont val="Tahoma"/>
        <family val="2"/>
      </rPr>
      <t>operating lease</t>
    </r>
    <r>
      <rPr>
        <sz val="10"/>
        <rFont val="Tahoma"/>
        <family val="2"/>
      </rPr>
      <t>. Skip Section A.5 through A.7 and continue to Section A.8.</t>
    </r>
  </si>
  <si>
    <t>Calculate the outlays.  Annual outlays should equal the total lease payments, including executory costs.  The outlays should be calculated in the table at the top of Appendix D.</t>
  </si>
  <si>
    <t>Enter the amount of lease payments for the first year.</t>
  </si>
  <si>
    <r>
      <t xml:space="preserve">If the answer to Question 1 is </t>
    </r>
    <r>
      <rPr>
        <u/>
        <sz val="10"/>
        <rFont val="Tahoma"/>
        <family val="2"/>
      </rPr>
      <t>Yes</t>
    </r>
    <r>
      <rPr>
        <sz val="10"/>
        <rFont val="Tahoma"/>
        <family val="2"/>
      </rPr>
      <t xml:space="preserve">, go to Question 2.  If the answer is </t>
    </r>
    <r>
      <rPr>
        <u/>
        <sz val="10"/>
        <rFont val="Tahoma"/>
        <family val="2"/>
      </rPr>
      <t>No</t>
    </r>
    <r>
      <rPr>
        <sz val="10"/>
        <rFont val="Tahoma"/>
        <family val="2"/>
      </rPr>
      <t>, go to Question 5.</t>
    </r>
  </si>
  <si>
    <t>Calculate the up-front budget authority (with cancellation clause).</t>
  </si>
  <si>
    <t>Calculate the up-front budget authority (without cancellation clause).</t>
  </si>
  <si>
    <t>Is this lease an enhanced use lease with leasebacks with annual payments above the following threshold levels:  a) 2007 - $2,600,000; b) 2008 - $2,590,000; c) 2009 - $2,800,000?</t>
  </si>
  <si>
    <r>
      <t xml:space="preserve">If the answer to any of the above questions is </t>
    </r>
    <r>
      <rPr>
        <u/>
        <sz val="10"/>
        <rFont val="Tahoma"/>
        <family val="2"/>
      </rPr>
      <t>Yes</t>
    </r>
    <r>
      <rPr>
        <sz val="10"/>
        <rFont val="Tahoma"/>
        <family val="2"/>
      </rPr>
      <t xml:space="preserve">, then the lease proposal will need to be submitted to OMB during the conceptual, developmental stage.  Contact AGO-Silver Spring. </t>
    </r>
  </si>
  <si>
    <t>Headquarters Review</t>
  </si>
  <si>
    <t>Does the lease have a fiscal funding clause?</t>
  </si>
  <si>
    <r>
      <t>A fiscal funding clause is commonly found in government lease agreements and provides that the lease is cancelable if the government does not appropriate the funds necessary to fulfill its obligations under the lease agreement.</t>
    </r>
    <r>
      <rPr>
        <sz val="10"/>
        <rFont val="Tahoma"/>
        <family val="2"/>
      </rPr>
      <t xml:space="preserve"> </t>
    </r>
  </si>
  <si>
    <t>Is there a high likelihood that the fiscal funding clause will be exercised?</t>
  </si>
  <si>
    <r>
      <t xml:space="preserve">If the answer to Question 2 is </t>
    </r>
    <r>
      <rPr>
        <u/>
        <sz val="10"/>
        <rFont val="Tahoma"/>
        <family val="2"/>
      </rPr>
      <t>Yes</t>
    </r>
    <r>
      <rPr>
        <sz val="10"/>
        <rFont val="Tahoma"/>
        <family val="2"/>
      </rPr>
      <t xml:space="preserve">, then continue to Question 2a.  If the answer is </t>
    </r>
    <r>
      <rPr>
        <u/>
        <sz val="10"/>
        <rFont val="Tahoma"/>
        <family val="2"/>
      </rPr>
      <t>No</t>
    </r>
    <r>
      <rPr>
        <sz val="10"/>
        <rFont val="Tahoma"/>
        <family val="2"/>
      </rPr>
      <t>, skip Question 2a and go to Section B.2.</t>
    </r>
  </si>
  <si>
    <r>
      <t xml:space="preserve">If the answer to Question 2a is </t>
    </r>
    <r>
      <rPr>
        <u/>
        <sz val="10"/>
        <rFont val="Tahoma"/>
        <family val="2"/>
      </rPr>
      <t>Yes</t>
    </r>
    <r>
      <rPr>
        <sz val="10"/>
        <rFont val="Tahoma"/>
        <family val="2"/>
      </rPr>
      <t xml:space="preserve">, then the lease is an </t>
    </r>
    <r>
      <rPr>
        <b/>
        <u/>
        <sz val="10"/>
        <rFont val="Tahoma"/>
        <family val="2"/>
      </rPr>
      <t>operating lease</t>
    </r>
    <r>
      <rPr>
        <sz val="10"/>
        <rFont val="Tahoma"/>
        <family val="2"/>
      </rPr>
      <t xml:space="preserve">.  Go to Section B.2.  If the answer is </t>
    </r>
    <r>
      <rPr>
        <u/>
        <sz val="10"/>
        <rFont val="Tahoma"/>
        <family val="2"/>
      </rPr>
      <t>No</t>
    </r>
    <r>
      <rPr>
        <sz val="10"/>
        <rFont val="Tahoma"/>
        <family val="2"/>
      </rPr>
      <t>, continue to Section B.2.</t>
    </r>
  </si>
  <si>
    <t>Enter NOAA's suggested economic useful life.</t>
  </si>
  <si>
    <t>Enter the number of years that the improvements/ upgrades (described in Section B.2, Questions 2c) extend the useful life of the leased asset</t>
  </si>
  <si>
    <t>Proposed useful life of the leased asset.  (Number of years per Section B.2, Question 2a plus number of years per Section B.2, Question 2d.)</t>
  </si>
  <si>
    <t>Lease term start date or acceptance date, whichever is earliest.  (MM/DD/YYYY) (See Section B.2, Question 1a.)</t>
  </si>
  <si>
    <t>Total remaining estimated economic useful life as a percentage of the total estimated economic useful life.  (Estimated remaining economic useful life (Section B.2, Question 3) divided by the total estimated economic useful life (Section B.2, Question 2d).)</t>
  </si>
  <si>
    <r>
      <t xml:space="preserve">If the answer to Question 5 is </t>
    </r>
    <r>
      <rPr>
        <u/>
        <sz val="10"/>
        <rFont val="Tahoma"/>
        <family val="2"/>
      </rPr>
      <t>Yes</t>
    </r>
    <r>
      <rPr>
        <sz val="10"/>
        <rFont val="Tahoma"/>
        <family val="2"/>
      </rPr>
      <t xml:space="preserve">, then the lease is an </t>
    </r>
    <r>
      <rPr>
        <b/>
        <u/>
        <sz val="10"/>
        <rFont val="Tahoma"/>
        <family val="2"/>
      </rPr>
      <t>operating lease</t>
    </r>
    <r>
      <rPr>
        <sz val="10"/>
        <rFont val="Tahoma"/>
        <family val="2"/>
      </rPr>
      <t xml:space="preserve">.  Go to Section B.3.  If the answer is </t>
    </r>
    <r>
      <rPr>
        <u/>
        <sz val="10"/>
        <rFont val="Tahoma"/>
        <family val="2"/>
      </rPr>
      <t>No</t>
    </r>
    <r>
      <rPr>
        <sz val="10"/>
        <rFont val="Tahoma"/>
        <family val="2"/>
      </rPr>
      <t>, then continue to Question 6.</t>
    </r>
  </si>
  <si>
    <t xml:space="preserve">Is the total lease term (including options) equal to or greater than 75% of the estimated remaining economic useful life of the asset?  (Is the percentage in Section B.2, Question 6 equal to or greater than 75%?)  </t>
  </si>
  <si>
    <t>Does the beginning of the lease fall within the last 25% of the estimated remaining economic useful life?  (Is the percentage in Section B.2, Question 4 equal to or less than 25%?)  Continue to Section B.3.</t>
  </si>
  <si>
    <t>Enter the schedule payment terms and amount into Appendix E.  Identify the executory costs separate from the base rent.  Include all option years.  The lease payment amounts should appear in the lease.</t>
  </si>
  <si>
    <t>Enter the lower of the Treasury’s interest rate or the Contractor's interest rate, if known.  The interest rate should be the rate in effect at the beginning of the lease term or at acceptance date (See Section B.2, Question 1a).  Treasury rates (including current year) can be found on Table of Past Years Discount Rates from OMB Circular A-94, Appendix C.  Use the interest rates from the top table.  The rates are effective as of February 1 of the applicable year.  Use Appendix F of this worksheet to calculate interest rates for leases with terms other than 3, 5, 7, 10, 20, or 30 years.  For one or two year leases, use the 3 year interest rate.  For leases with terms greater than 30 years, use the 30 year interest rate.</t>
  </si>
  <si>
    <t>Enter the fair market value of the leased property at lease inception.</t>
  </si>
  <si>
    <t xml:space="preserve">Per FASAB Statement number 5, "'Fair value' is the price for which an asset could be bought or sold in an arm's-length transaction between unrelated parties (e.g., between a willing buyer and a willing seller)."  It is the cost of the asset if it had been purchased, which should include installation costs and exclude executory costs, less any applicable trade or volume discounts.  </t>
  </si>
  <si>
    <t>Use Appendix G to document any calculations used to determine fair market value.</t>
  </si>
  <si>
    <r>
      <t xml:space="preserve">Calculate the present value of the minimum lease payments using Appendix H of the Lease Determination Worksheet.  This calculation should include payments for </t>
    </r>
    <r>
      <rPr>
        <b/>
        <u/>
        <sz val="10"/>
        <rFont val="Tahoma"/>
        <family val="2"/>
      </rPr>
      <t>ALL</t>
    </r>
    <r>
      <rPr>
        <sz val="10"/>
        <rFont val="Tahoma"/>
        <family val="2"/>
      </rPr>
      <t xml:space="preserve"> option years.  Appendix H should be completed based on information above in Section B.2 and Section B.3.</t>
    </r>
  </si>
  <si>
    <t>Present value of the minimum lease payments as a percentage of the fair market value of the lease property.  (Present value (Section B.3, Question 6) divided by the fair market value (Section B.3, Question 5).)</t>
  </si>
  <si>
    <t>Is the present value of the minimum lease payments equal to or greater than 90% of the fair market value of the leased property? (Is the percentage in Section B.3, Question 7 equal to or greater than 90%?)  Continue to Section B.4.</t>
  </si>
  <si>
    <t>Depreciable Useful Life</t>
  </si>
  <si>
    <t>Acquisition Cost*</t>
  </si>
  <si>
    <t>Reporting Requirements**</t>
  </si>
  <si>
    <t>&lt; $200,000</t>
  </si>
  <si>
    <t xml:space="preserve">No </t>
  </si>
  <si>
    <r>
      <t>&gt;</t>
    </r>
    <r>
      <rPr>
        <sz val="10"/>
        <rFont val="Tahoma"/>
        <family val="2"/>
      </rPr>
      <t xml:space="preserve"> $200,000</t>
    </r>
  </si>
  <si>
    <t>&lt; 2 years</t>
  </si>
  <si>
    <r>
      <t>&gt;</t>
    </r>
    <r>
      <rPr>
        <sz val="10"/>
        <rFont val="Tahoma"/>
        <family val="2"/>
      </rPr>
      <t xml:space="preserve"> 2 years</t>
    </r>
  </si>
  <si>
    <t>Capital and capitalized</t>
  </si>
  <si>
    <t>Total minimum lease payments - funded/unfunded (include break-out of imputed interest and executory costs), acquisition cost and offsetting capital lease liability, current year depreciation, accumulated depreciation, and net book value.</t>
  </si>
  <si>
    <t>* Lesser of the present value or the fair market value.</t>
  </si>
  <si>
    <t>** For AGO Headquarters and Finance personnel only:  Both capital and operating leases require a description of lease arrangements including, but not limited to, the major asset categories and associated lease terms, including renewal options, escalation clauses, contingent rentals restrictions imposed by lease arrangements, and the amortization period.</t>
  </si>
  <si>
    <t>By virtue of your signature, you are verifying that you reviewed the worksheet and verified the conclusion identified above.</t>
  </si>
  <si>
    <t>Does the lease include arrangements that convey special tax status to the project by virtue of the Government's participation?</t>
  </si>
  <si>
    <t>Does the lease include arrangements that involve options that can be conveyed to a third party in exchange for future consideration?</t>
  </si>
  <si>
    <t>Does the lease include any unique or unusual concepts or characteristics not already mentioned?</t>
  </si>
  <si>
    <r>
      <t xml:space="preserve">If the answer to all the above questions is </t>
    </r>
    <r>
      <rPr>
        <u/>
        <sz val="10"/>
        <rFont val="Tahoma"/>
        <family val="2"/>
      </rPr>
      <t>No</t>
    </r>
    <r>
      <rPr>
        <sz val="10"/>
        <rFont val="Tahoma"/>
        <family val="2"/>
      </rPr>
      <t xml:space="preserve">, then the lease does not need to be referred to OMB.  </t>
    </r>
  </si>
  <si>
    <t>Continue to Section A.12.</t>
  </si>
  <si>
    <t>Section A.12 - Lease Type Determination</t>
  </si>
  <si>
    <t>Based on the responses to the above questions in Sections A.1 through A.11, it is hereby determined that this acquisition represents one of the following types of leases:</t>
  </si>
  <si>
    <t>10.</t>
  </si>
  <si>
    <t>11.</t>
  </si>
  <si>
    <t>12.</t>
  </si>
  <si>
    <t>13.</t>
  </si>
  <si>
    <t>14.</t>
  </si>
  <si>
    <t xml:space="preserve">Maintain and attach supporting documentation of how the fair market value was estimated or calculated (e.g. usually a quote, GSA schedule or catalog price; however, in some cases, value analysis may be used).  Exclude features or enhancements that were constructed or added for the Government’s unique needs or special purposes.  </t>
  </si>
  <si>
    <t>Is the asset a general purpose asset (rather than being for a special purpose of the Government) and is not constructed to the unique specification of the Government as the lessee?</t>
  </si>
  <si>
    <t>Section B.1 – General Information</t>
  </si>
  <si>
    <t>Is the total lease term indeterminable, i.e. is the ending date of the lease not known?  (For example, the lease is renewable annually for an unknown number of years such as software licenses, postage meters, pagers, and cell phones.)  Consider all potential terms in the lease agreement in making this determination (including contract modifications/amendments).</t>
  </si>
  <si>
    <r>
      <t xml:space="preserve">If the answer is </t>
    </r>
    <r>
      <rPr>
        <u/>
        <sz val="10"/>
        <rFont val="Tahoma"/>
        <family val="2"/>
      </rPr>
      <t>Yes</t>
    </r>
    <r>
      <rPr>
        <sz val="10"/>
        <rFont val="Tahoma"/>
        <family val="2"/>
      </rPr>
      <t xml:space="preserve">, the lease is classified and recorded as an </t>
    </r>
    <r>
      <rPr>
        <u/>
        <sz val="10"/>
        <rFont val="Tahoma"/>
        <family val="2"/>
      </rPr>
      <t>operating lease</t>
    </r>
    <r>
      <rPr>
        <sz val="10"/>
        <rFont val="Tahoma"/>
        <family val="2"/>
      </rPr>
      <t xml:space="preserve">.  Complete Section B.5 and Section B.6 of this Worksheet.  A separate worksheet should be completed for each renewal of the lease agreement.  If the answer to Question 1 is </t>
    </r>
    <r>
      <rPr>
        <u/>
        <sz val="10"/>
        <rFont val="Tahoma"/>
        <family val="2"/>
      </rPr>
      <t>No</t>
    </r>
    <r>
      <rPr>
        <sz val="10"/>
        <rFont val="Tahoma"/>
        <family val="2"/>
      </rPr>
      <t>, go to Section B.2.</t>
    </r>
  </si>
  <si>
    <t>Lease term beginning date or date of first payment, whichever is earliest.  (MM/DD/YYYY)</t>
  </si>
  <si>
    <r>
      <t xml:space="preserve">Is the acquisition cost of the asset </t>
    </r>
    <r>
      <rPr>
        <b/>
        <sz val="10"/>
        <rFont val="Tahoma"/>
        <family val="2"/>
      </rPr>
      <t>less than $200,000</t>
    </r>
    <r>
      <rPr>
        <sz val="10"/>
        <rFont val="Tahoma"/>
        <family val="2"/>
      </rPr>
      <t>?  Remember that acquisition cost is the lesser of the present value (Section B.3, Question 7) or the fair market value (Section B.3, Question 5).</t>
    </r>
  </si>
  <si>
    <t>Lease start date or acceptance date, whichever is the later date.  (MM/DD/YYYY)</t>
  </si>
  <si>
    <t>Lease end date - after exercising all option years.  (MM/DD/YYYY)</t>
  </si>
  <si>
    <t>Total lease term, including option years, in terms of months.</t>
  </si>
  <si>
    <t>months</t>
  </si>
  <si>
    <t xml:space="preserve">Enter NOAA's suggested economic useful life.  </t>
  </si>
  <si>
    <t>Section B.2 – Economic Useful Life</t>
  </si>
  <si>
    <r>
      <t xml:space="preserve">Enter the </t>
    </r>
    <r>
      <rPr>
        <u/>
        <sz val="10"/>
        <rFont val="Tahoma"/>
        <family val="2"/>
      </rPr>
      <t>estimated remaining economic useful life</t>
    </r>
    <r>
      <rPr>
        <sz val="10"/>
        <rFont val="Tahoma"/>
        <family val="2"/>
      </rPr>
      <t xml:space="preserve"> of the asset after improvements and/or upgrades, in terms of years.</t>
    </r>
  </si>
  <si>
    <t>(Fair market value is the cost of the asset if it had been purchased, which should include installation costs and exclude executory costs, less any applicable trade or volume discounts.)  Use Appendix C to document any calculations used to determine fair market value.</t>
  </si>
  <si>
    <r>
      <t xml:space="preserve">If the answer to Question 3a, 4, 5, 6, or 7 is </t>
    </r>
    <r>
      <rPr>
        <u/>
        <sz val="10"/>
        <rFont val="Tahoma"/>
        <family val="2"/>
      </rPr>
      <t>Yes</t>
    </r>
    <r>
      <rPr>
        <sz val="10"/>
        <rFont val="Tahoma"/>
        <family val="2"/>
      </rPr>
      <t xml:space="preserve">, the lease meets the OMB </t>
    </r>
    <r>
      <rPr>
        <b/>
        <u/>
        <sz val="10"/>
        <rFont val="Tahoma"/>
        <family val="2"/>
      </rPr>
      <t>capital lease</t>
    </r>
    <r>
      <rPr>
        <sz val="10"/>
        <rFont val="Tahoma"/>
        <family val="2"/>
      </rPr>
      <t xml:space="preserve"> requirements.  Skip Section A.5 through Section A.8 and continue to Section A.9.</t>
    </r>
  </si>
  <si>
    <t>Total lease term (including option years) as a percentage of the estimated remaining useful life.  (Lease term (Section B.2, Question 1f) divided by the estimated remaining economic useful life (Section B.2, Question 3.)</t>
  </si>
  <si>
    <t>Section B.6 – Future Lease Minimum Payment Schedule</t>
  </si>
  <si>
    <t>Section B.3 – Present Value Calculation</t>
  </si>
  <si>
    <t>Solicitation Number:</t>
  </si>
  <si>
    <t>Provide a brief description of the leased property (Include manufacturer and model number):</t>
  </si>
  <si>
    <t>Complete Appendix D to calculate present value of the lease payments.  Appendix D should be completed based on the information in Section A.2 and Section A.3.  Instructions for Appendix D are in the Personal Property Lease Handbook.</t>
  </si>
  <si>
    <t>Information Needed to Complete the Lease Determination Worksheet</t>
  </si>
  <si>
    <t>Description of lease property, include total square feet.</t>
  </si>
  <si>
    <t>Lease commencement date.</t>
  </si>
  <si>
    <t>Date that the contract/lease was signed by the Government.</t>
  </si>
  <si>
    <t>Lease end date (after exercising all option years and holdover term (if applicable)).</t>
  </si>
  <si>
    <t>Number of option years.</t>
  </si>
  <si>
    <t>NOAA's suggested economic useful life.</t>
  </si>
  <si>
    <t>Number of years extend the useful life of the leased property.</t>
  </si>
  <si>
    <t>Lease payment stream.</t>
  </si>
  <si>
    <t>Payments in arrears or in advance.</t>
  </si>
  <si>
    <t>Monthly, Quarterly, or Annual payments.</t>
  </si>
  <si>
    <t>Split between lease payment and executory costs.</t>
  </si>
  <si>
    <t>Interest rate.</t>
  </si>
  <si>
    <t>Fair market value of leased property.</t>
  </si>
  <si>
    <t>Does the lease include a transfer of ownership?</t>
  </si>
  <si>
    <t>Does the lease have a bargain purchase option?</t>
  </si>
  <si>
    <t xml:space="preserve">This tab includes a list of information that will be needed to complete the Personal Property Lease Determination Worksheet.  </t>
  </si>
  <si>
    <t>Part A and B of the Worksheet should be completed and reviewed for all leases with total lease payments over the lease term (including option years) greater than $200,000.</t>
  </si>
  <si>
    <t>Submit the worksheet, appendices, and supporting documentation to the appropriate personnel (Budget, Procurement Headquarters, etc.) for their review.</t>
  </si>
  <si>
    <t>Complete Part B of the Lease Determination Worksheet after completing Part A. This part is for accounting purposes.</t>
  </si>
  <si>
    <t>If this is a revision to an original worksheet, please provide explanation as to the reason for the revision.  Also provide the date of the revision.  Possible reasons for revisions to the original worksheet includes a modification to the original lease that changes the financial structure of the lease or an error was identified in the previous worksheet.</t>
  </si>
  <si>
    <t>(See the Personal Property Lease Handbook for detailed instructions and examples related to this worksheet and appendices.  The Handbook also includes Personal Property’s policy related to leases and related definitions.)</t>
  </si>
  <si>
    <t>Enter the date that the asset was manufactured.   (MM/DD/YYYY)  If the exact day of the month is not known, assume the first of the month.  If the asset is new, enter the date the lease begins.</t>
  </si>
  <si>
    <t>The up-front budget authority is the present value of the lease payments calculated in Appendix D.</t>
  </si>
  <si>
    <t>Outlay Schedule:</t>
  </si>
  <si>
    <t>Calculation of Present Value</t>
  </si>
  <si>
    <t>Present Value of Net Payments:</t>
  </si>
  <si>
    <t>Calculate the outlays.  Annual outlays equal the total lease payments, including executory costs.  The outlays are calculated in the table at the top of Appendix D.</t>
  </si>
  <si>
    <t>Calculate the outlays over the period during which the contractor constructs, manufactures, or purchases the asset.  The outlays should be proportion to the distribution of the contractor’s cost.  Total outlays at the end of the construction, manufacture, or purchase period should equal the budget authority calculated in Section A.7, Question 3.  See the Personal Property Lease Handbook for more specific details.</t>
  </si>
  <si>
    <t>Calculate the outlays over the lease payment period.  Annual outlays should equal the annual budget authority (i.e. the imputed interest costs).  See the Personal Property Lease Handbook for more specific details.</t>
  </si>
  <si>
    <t>FASAB Capital- ization Require- ments</t>
  </si>
  <si>
    <t>NOAA Capital-ization Require-ments</t>
  </si>
  <si>
    <t>Calculate the agency debt.  (Agency debt accumulates during the period of construction, manufacture, or purchase of the asset.) See the Personal Property Lease Handbook for more specific details.</t>
  </si>
  <si>
    <t>If there is a cancellation clause, then the budget authority is an amount sufficient to cover the lease payments (including executory costs) for the first year plus amount sufficient to cover the costs associated with cancellation of the contract.</t>
  </si>
  <si>
    <r>
      <t xml:space="preserve">If there is </t>
    </r>
    <r>
      <rPr>
        <u/>
        <sz val="10"/>
        <rFont val="Tahoma"/>
        <family val="2"/>
      </rPr>
      <t>no</t>
    </r>
    <r>
      <rPr>
        <sz val="10"/>
        <rFont val="Tahoma"/>
        <family val="2"/>
      </rPr>
      <t xml:space="preserve"> cancellation clause, then the budget authority includes the estimated total payments (including executory costs) expected to arise under the full term of the lease.</t>
    </r>
  </si>
  <si>
    <t>Are the lease payments an annuity due (i.e. payment in advance or payments are due at the beginning of the period)?</t>
  </si>
  <si>
    <t>Per OMB A-11, Appendix B, budget authority for operating leases is required for the first year of the contract in the amount necessary to cover the Government’s legal obligations.  The budget authority includes estimated total payments expected to arise under the full term of the contract unless there is a cancellation clause.  If there is a cancellation clause, then budget authority is equal to the first year of lease payments plus an amount sufficient to cover the costs associated with cancellation of the contract.</t>
  </si>
  <si>
    <t>Provide a brief description of the leased property (Include manufacturer, model number, serial number(s), and property identification number(s) or Barcode number(s).):</t>
  </si>
  <si>
    <t>When was the property manufactured? (MM/DD/YYYY)  If the exact day of the month is not known, assume the first of the month.  If the property is new at the beginning of the lease, enter the lease start date.</t>
  </si>
  <si>
    <r>
      <t xml:space="preserve">Present value of the minimum lease payments, based on Appendix D of the Lease Determination Worksheet.  This calculation should include payments for </t>
    </r>
    <r>
      <rPr>
        <b/>
        <u/>
        <sz val="10"/>
        <rFont val="Tahoma"/>
        <family val="2"/>
      </rPr>
      <t>ALL</t>
    </r>
    <r>
      <rPr>
        <sz val="10"/>
        <rFont val="Tahoma"/>
        <family val="2"/>
      </rPr>
      <t xml:space="preserve"> option years.</t>
    </r>
  </si>
  <si>
    <t xml:space="preserve">Is the lease for a special purpose of NOAA or was it manufactured to the unique specification of NOAA? </t>
  </si>
  <si>
    <r>
      <t xml:space="preserve">Is there </t>
    </r>
    <r>
      <rPr>
        <u/>
        <sz val="10"/>
        <rFont val="Tahoma"/>
        <family val="2"/>
      </rPr>
      <t>no</t>
    </r>
    <r>
      <rPr>
        <sz val="10"/>
        <rFont val="Tahoma"/>
        <family val="2"/>
      </rPr>
      <t xml:space="preserve"> provision of Government financing (financed or paid for by the Government) or guarantee of third-party financing?  If there is Government financing or guarantee of third-party financing, then the answer to this question is </t>
    </r>
    <r>
      <rPr>
        <u/>
        <sz val="10"/>
        <rFont val="Tahoma"/>
        <family val="2"/>
      </rPr>
      <t>No</t>
    </r>
    <r>
      <rPr>
        <sz val="10"/>
        <rFont val="Tahoma"/>
        <family val="2"/>
      </rPr>
      <t xml:space="preserve">.  If there is no provision of Government financing, then the answer is </t>
    </r>
    <r>
      <rPr>
        <u/>
        <sz val="10"/>
        <rFont val="Tahoma"/>
        <family val="2"/>
      </rPr>
      <t>Yes</t>
    </r>
    <r>
      <rPr>
        <sz val="10"/>
        <rFont val="Tahoma"/>
        <family val="2"/>
      </rPr>
      <t>.</t>
    </r>
  </si>
  <si>
    <t>NOAA considers the likelihood of exercising any fiscal funding clause to be remote.  Please consult NOAA Procurement if circumstances indicate the likelihood to be anything but remote.</t>
  </si>
  <si>
    <t>Are the lease payments an ordinary annuity (i.e. payments in arrears or payments are due at the end of the period)?</t>
  </si>
  <si>
    <t>Section B.4 – Determination of Type of Lease</t>
  </si>
  <si>
    <t>Does the risks incident to ownership of the asset (e.g. financial responsibility for destruction or loss of the asset) remain with the lessor unless the Government was at fault for such losses?</t>
  </si>
  <si>
    <t>(Complete if lease is identified as a lease-purchase without substantial private risk in Section A.5.)</t>
  </si>
  <si>
    <r>
      <t xml:space="preserve">Is the present value of the minimum lease payments </t>
    </r>
    <r>
      <rPr>
        <u/>
        <sz val="10"/>
        <rFont val="Tahoma"/>
        <family val="2"/>
      </rPr>
      <t xml:space="preserve">equal to or greater than 90% </t>
    </r>
    <r>
      <rPr>
        <sz val="10"/>
        <rFont val="Tahoma"/>
        <family val="2"/>
      </rPr>
      <t>of the fair market value of the leased property?  (The answer to this question should be the same as Section B.3, Question 9.)</t>
    </r>
  </si>
  <si>
    <r>
      <t xml:space="preserve">Do not answer Questions 3 and 4 if the beginning of the lease term falls within the last 25% of the total estimated economic useful life of the property (i.e. if the answer to Section B.2, Question 7 is </t>
    </r>
    <r>
      <rPr>
        <u/>
        <sz val="10"/>
        <rFont val="Tahoma"/>
        <family val="2"/>
      </rPr>
      <t>Yes</t>
    </r>
    <r>
      <rPr>
        <sz val="10"/>
        <rFont val="Tahoma"/>
        <family val="2"/>
      </rPr>
      <t>).</t>
    </r>
  </si>
  <si>
    <r>
      <t xml:space="preserve">If the answers to </t>
    </r>
    <r>
      <rPr>
        <u/>
        <sz val="10"/>
        <rFont val="Tahoma"/>
        <family val="2"/>
      </rPr>
      <t>all</t>
    </r>
    <r>
      <rPr>
        <sz val="10"/>
        <rFont val="Tahoma"/>
        <family val="2"/>
      </rPr>
      <t xml:space="preserve"> of the questions in Section B.4 are </t>
    </r>
    <r>
      <rPr>
        <u/>
        <sz val="10"/>
        <rFont val="Tahoma"/>
        <family val="2"/>
      </rPr>
      <t>No</t>
    </r>
    <r>
      <rPr>
        <sz val="10"/>
        <rFont val="Tahoma"/>
        <family val="2"/>
      </rPr>
      <t xml:space="preserve">, the lease does not meet the FASAB capital lease requirements; therefore, the lease is classified as an </t>
    </r>
    <r>
      <rPr>
        <b/>
        <u/>
        <sz val="10"/>
        <rFont val="Tahoma"/>
        <family val="2"/>
      </rPr>
      <t>operating lease</t>
    </r>
    <r>
      <rPr>
        <sz val="10"/>
        <rFont val="Tahoma"/>
        <family val="2"/>
      </rPr>
      <t>. Skip Section B.5 and continue to Section B.6.</t>
    </r>
  </si>
  <si>
    <r>
      <t xml:space="preserve">Otherwise, the lease has met the </t>
    </r>
    <r>
      <rPr>
        <b/>
        <u/>
        <sz val="10"/>
        <rFont val="Tahoma"/>
        <family val="2"/>
      </rPr>
      <t>capital lease</t>
    </r>
    <r>
      <rPr>
        <sz val="10"/>
        <rFont val="Tahoma"/>
        <family val="2"/>
      </rPr>
      <t xml:space="preserve"> requirements.  Continue to Section B.5.</t>
    </r>
  </si>
  <si>
    <t xml:space="preserve">(Complete if lease is identified as a capital lease in Section B.4.) </t>
  </si>
  <si>
    <t>Section B.5 – NOAA Capitalization Determination</t>
  </si>
  <si>
    <t>Did the lease meet the criteria of transfer of ownership to NOAA or has a bargain purchase option (Section B.4, Question 1 and 2)?</t>
  </si>
  <si>
    <r>
      <t xml:space="preserve">If the answer is </t>
    </r>
    <r>
      <rPr>
        <u/>
        <sz val="10"/>
        <rFont val="Tahoma"/>
        <family val="2"/>
      </rPr>
      <t>Yes</t>
    </r>
    <r>
      <rPr>
        <sz val="10"/>
        <rFont val="Tahoma"/>
        <family val="2"/>
      </rPr>
      <t xml:space="preserve">, enter the remaining estimated economic useful life of the asset and skip to Question 4.  If the answer is </t>
    </r>
    <r>
      <rPr>
        <u/>
        <sz val="10"/>
        <rFont val="Tahoma"/>
        <family val="2"/>
      </rPr>
      <t>No</t>
    </r>
    <r>
      <rPr>
        <sz val="10"/>
        <rFont val="Tahoma"/>
        <family val="2"/>
      </rPr>
      <t>, continue to Question 2.</t>
    </r>
  </si>
  <si>
    <t>Did the lease meet either of the other two criteria (Section B.4, Question 3 and 4)?</t>
  </si>
  <si>
    <r>
      <t xml:space="preserve">If the answer is </t>
    </r>
    <r>
      <rPr>
        <u/>
        <sz val="10"/>
        <rFont val="Tahoma"/>
        <family val="2"/>
      </rPr>
      <t>Yes</t>
    </r>
    <r>
      <rPr>
        <sz val="10"/>
        <rFont val="Tahoma"/>
        <family val="2"/>
      </rPr>
      <t>, enter the lease term or remaining life of the lease, whichever is less.  Continue to Question 3.</t>
    </r>
  </si>
  <si>
    <r>
      <t xml:space="preserve">Is the depreciable useful life </t>
    </r>
    <r>
      <rPr>
        <b/>
        <sz val="10"/>
        <rFont val="Tahoma"/>
        <family val="2"/>
      </rPr>
      <t>less than or equal to two years</t>
    </r>
    <r>
      <rPr>
        <sz val="10"/>
        <rFont val="Tahoma"/>
        <family val="2"/>
      </rPr>
      <t>?  Use the useful life identified in either Question 1 or 2.</t>
    </r>
  </si>
  <si>
    <r>
      <t xml:space="preserve">If the answer to both Question 3 and 4 is </t>
    </r>
    <r>
      <rPr>
        <u/>
        <sz val="10"/>
        <rFont val="Tahoma"/>
        <family val="2"/>
      </rPr>
      <t>No</t>
    </r>
    <r>
      <rPr>
        <sz val="10"/>
        <rFont val="Tahoma"/>
        <family val="2"/>
      </rPr>
      <t xml:space="preserve">, then the lease meets the requirements for a capital lease and NOAA's requirements for capitalization.  Therefore, it should be treated as a </t>
    </r>
    <r>
      <rPr>
        <b/>
        <u/>
        <sz val="10"/>
        <rFont val="Tahoma"/>
        <family val="2"/>
      </rPr>
      <t>capital lease that is capitalized</t>
    </r>
    <r>
      <rPr>
        <sz val="10"/>
        <rFont val="Tahoma"/>
        <family val="2"/>
      </rPr>
      <t xml:space="preserve">.  Continue to Question 5. </t>
    </r>
  </si>
  <si>
    <t>Determine the major class of the asset.  Check the appropriate line.</t>
  </si>
  <si>
    <t>ADP Software</t>
  </si>
  <si>
    <t>ADP Equipment</t>
  </si>
  <si>
    <t>Aircraft</t>
  </si>
  <si>
    <t>Construction in-process</t>
  </si>
  <si>
    <t>Motor vehicles</t>
  </si>
  <si>
    <t>Other</t>
  </si>
  <si>
    <t>Satellites</t>
  </si>
  <si>
    <t>Satellite Ground Systems</t>
  </si>
  <si>
    <t>Ships and Launches</t>
  </si>
  <si>
    <t>Telecommunications</t>
  </si>
  <si>
    <t>I</t>
  </si>
  <si>
    <t>H</t>
  </si>
  <si>
    <t>G</t>
  </si>
  <si>
    <t>F</t>
  </si>
  <si>
    <t>E</t>
  </si>
  <si>
    <t>D</t>
  </si>
  <si>
    <t>C</t>
  </si>
  <si>
    <t>B</t>
  </si>
  <si>
    <t>A</t>
  </si>
  <si>
    <t>Period</t>
  </si>
  <si>
    <t>Start Date</t>
  </si>
  <si>
    <t>End Date</t>
  </si>
  <si>
    <t>Future Minimum Lease Payments</t>
  </si>
  <si>
    <r>
      <t xml:space="preserve">Enter the total future minimum lease payments (Column G) that are </t>
    </r>
    <r>
      <rPr>
        <b/>
        <u/>
        <sz val="10"/>
        <rFont val="Tahoma"/>
        <family val="2"/>
      </rPr>
      <t>funded</t>
    </r>
    <r>
      <rPr>
        <sz val="10"/>
        <rFont val="Tahoma"/>
        <family val="2"/>
      </rPr>
      <t>.</t>
    </r>
  </si>
  <si>
    <r>
      <t xml:space="preserve">Enter the total future minimum lease payments (Column G) that are </t>
    </r>
    <r>
      <rPr>
        <b/>
        <u/>
        <sz val="10"/>
        <rFont val="Tahoma"/>
        <family val="2"/>
      </rPr>
      <t>unfunded</t>
    </r>
    <r>
      <rPr>
        <sz val="10"/>
        <rFont val="Tahoma"/>
        <family val="2"/>
      </rPr>
      <t>.</t>
    </r>
  </si>
  <si>
    <t xml:space="preserve">The table below summarizes the criteria used to determine the type of lease for accounting purposes. Please review to double check the conclusion reached about the lease.  </t>
  </si>
  <si>
    <t>Section B.8 - Lease Type Determination</t>
  </si>
  <si>
    <t>Based on the responses to the above questions in Sections B.1 through B.7, it is hereby determined that this acquisition represents one of the following types of leases and that the Budget Object Class Code specified is correct:</t>
  </si>
  <si>
    <t>Budget Object Class Code</t>
  </si>
  <si>
    <t>Capital Lease/Not Capitalized</t>
  </si>
  <si>
    <t>Capital Lease/Capitalized</t>
  </si>
  <si>
    <t>Distribution:</t>
  </si>
  <si>
    <t>Order/Contract File</t>
  </si>
  <si>
    <t>Personal Property Manager</t>
  </si>
  <si>
    <t>Master File (Do not provide if lease term is indeterminable)</t>
  </si>
  <si>
    <t>Requisitioner (Capital Leases Only)</t>
  </si>
  <si>
    <r>
      <t xml:space="preserve">Complete </t>
    </r>
    <r>
      <rPr>
        <b/>
        <u/>
        <sz val="10"/>
        <rFont val="Tahoma"/>
        <family val="2"/>
      </rPr>
      <t>Part B</t>
    </r>
    <r>
      <rPr>
        <sz val="10"/>
        <rFont val="Tahoma"/>
        <family val="2"/>
      </rPr>
      <t xml:space="preserve"> for Accounting (FASAB) purposes.  Part B can be completed at several different times during the lease process, including but not limited to: (1) during final negotiations (pre-award); (2) at time of award and (3) at post-award, if there is a change in the financial structure of the lease.</t>
    </r>
  </si>
  <si>
    <t>Section B.7 - NOAA's Lease Classification and Reporting Requirements Matrix</t>
  </si>
  <si>
    <t>Lease Type</t>
  </si>
  <si>
    <t>N/A</t>
  </si>
  <si>
    <t>Total minimum lease payments</t>
  </si>
  <si>
    <t>Capital, but not capitalized</t>
  </si>
  <si>
    <r>
      <t xml:space="preserve">If the answer to either Question 3 or 4 is </t>
    </r>
    <r>
      <rPr>
        <u/>
        <sz val="10"/>
        <rFont val="Tahoma"/>
        <family val="2"/>
      </rPr>
      <t>Yes</t>
    </r>
    <r>
      <rPr>
        <sz val="10"/>
        <rFont val="Tahoma"/>
        <family val="2"/>
      </rPr>
      <t xml:space="preserve">, then the lease does not meet NOAA capitalization threshold.  Therefore, it is a </t>
    </r>
    <r>
      <rPr>
        <b/>
        <u/>
        <sz val="10"/>
        <rFont val="Tahoma"/>
        <family val="2"/>
      </rPr>
      <t>capital lease that is not capitalized</t>
    </r>
    <r>
      <rPr>
        <sz val="10"/>
        <rFont val="Tahoma"/>
        <family val="2"/>
      </rPr>
      <t xml:space="preserve"> in the NOAA system.  Skip Question 5 and continue to Section B.6.</t>
    </r>
  </si>
  <si>
    <t>Is there a private-sector market for the asset?  (See Section A.4, Question 4.)</t>
  </si>
  <si>
    <t>Lease Start/Acceptance Date:</t>
  </si>
  <si>
    <t>Complete Part A of the Lease Determination Worksheet first.  This part is for budgetary purposes.</t>
  </si>
  <si>
    <t>Complete Appendix A as part of Section A.3, Question 3.</t>
  </si>
  <si>
    <t xml:space="preserve">Complete Appendix B as part of Section A.3, Question 4. </t>
  </si>
  <si>
    <t xml:space="preserve">Complete Appendix C as part of Section A.3, Question 5. </t>
  </si>
  <si>
    <t xml:space="preserve">Complete Appendix D as part of Section A.3, Question 6. </t>
  </si>
  <si>
    <t>Print out the worksheet and appendices.  Attach all supporting documentation used to complete the worksheet.</t>
  </si>
  <si>
    <t>Complete Appendix E as part of Section B.3, Question 3.</t>
  </si>
  <si>
    <t xml:space="preserve">Complete Appendix F as part of Section B.3, Question 4. </t>
  </si>
  <si>
    <t xml:space="preserve">Complete Appendix G as part of Section B.3, Question 5. </t>
  </si>
  <si>
    <t xml:space="preserve">Complete Appendix H as part of Section B.3, Question 6. </t>
  </si>
  <si>
    <r>
      <t xml:space="preserve">Number of </t>
    </r>
    <r>
      <rPr>
        <b/>
        <u/>
        <sz val="10"/>
        <rFont val="Tahoma"/>
        <family val="2"/>
      </rPr>
      <t>ALL</t>
    </r>
    <r>
      <rPr>
        <sz val="10"/>
        <rFont val="Tahoma"/>
        <family val="2"/>
      </rPr>
      <t xml:space="preserve"> option years in terms of years.  Include the increments (i.e. two renewal terms of five years each equaling a total of 10 option years).  On the last line, enter the total number of option years.</t>
    </r>
  </si>
  <si>
    <t>Base lease term, excluding option years, in terms of years.</t>
  </si>
  <si>
    <t>Total lease term, including option years, in terms of years.</t>
  </si>
  <si>
    <t>&gt; 2 years</t>
  </si>
  <si>
    <t>Enter Treasury’s interest rate effective at the date that the base contract/lease was signed.  (See Section A.2, Question 2). Treasury rates (including current year) can be found on Table of Past Years Discount Rates from OMB Circular A-94, Appendix C.  Use the interest rates in the top table.  The rates are effective as of February 1 of the year.  Use Appendix B of this worksheet to calculate interest rates for leases with terms other than 3, 5, 7, 10, 20, or 30 years.  For 1 or two year leases, use the 3 year interest rate.  For leases with terms greater than 30 years, use the 30 year interest rate.</t>
  </si>
  <si>
    <t xml:space="preserve">Have there been any major improvements/upgrades to the leased asset?  If so, what were they?  When did they occur?  What was the cost of the improvements/upgrades? (Major improvements/upgrades to be considered should be improvements or upgrades that could potentially extend the remaining economic useful life.) </t>
  </si>
  <si>
    <t>Lease term beginning date or date of first payment, whichever is earliest.  (MM/DD/YYYY) (See Section A.2, Question 2a.)</t>
  </si>
  <si>
    <t>Age of the leased asset at the beginning of the lease.</t>
  </si>
  <si>
    <r>
      <t xml:space="preserve">Enter the </t>
    </r>
    <r>
      <rPr>
        <u/>
        <sz val="10"/>
        <rFont val="Tahoma"/>
        <family val="2"/>
      </rPr>
      <t>estimated remaining economic useful life</t>
    </r>
    <r>
      <rPr>
        <sz val="10"/>
        <rFont val="Tahoma"/>
        <family val="2"/>
      </rPr>
      <t xml:space="preserve"> of the asset after improvements and/or upgrades.  </t>
    </r>
  </si>
  <si>
    <t>Total lease term (including option years) as a percentage of the estimated remaining useful life.  (Lease term (Section A.2, Question 2f) divided by the estimated remaining economic useful life (Section A.2, Question 4.)</t>
  </si>
  <si>
    <t>Is the total lease term (including options and holdover) equal to or greater than 75% of the estimated remaining economic useful life of the asset?  (Is the percentage in Section A.2, Question 5 equal to or greater than 75%?)  Continue to Section A.3.</t>
  </si>
  <si>
    <t>Enter the scheduled payment periods, including option years.  (e.g. 10 years with 12 payments per year equals 120 periods or 5 years with four quarterly payments per year equals 20 periods.)</t>
  </si>
  <si>
    <t>Total</t>
  </si>
  <si>
    <t>Executory Costs</t>
  </si>
  <si>
    <t>Interest Rate</t>
  </si>
  <si>
    <t>Monthly Interest Rate</t>
  </si>
  <si>
    <t>Monthly Interest Pmts.</t>
  </si>
  <si>
    <t>Monthly Principal Pmts.</t>
  </si>
  <si>
    <t>Remaining Balance</t>
  </si>
  <si>
    <t>Net Present Value</t>
  </si>
  <si>
    <t>Fiscal Year</t>
  </si>
  <si>
    <t>Principal</t>
  </si>
  <si>
    <t>Interest</t>
  </si>
  <si>
    <t>Total Lease Payments</t>
  </si>
  <si>
    <t>Month Number</t>
  </si>
  <si>
    <t>Month - Year</t>
  </si>
  <si>
    <t>Net Monthly Lease Pmts.</t>
  </si>
  <si>
    <t>Check Total</t>
  </si>
  <si>
    <t>Fair Market Value:</t>
  </si>
  <si>
    <t>Present Value of Net Rent:</t>
  </si>
  <si>
    <t>Lease End Date:</t>
  </si>
  <si>
    <t>Year</t>
  </si>
  <si>
    <t>Interest Rate:</t>
  </si>
  <si>
    <t>% of Fair Market Value:</t>
  </si>
  <si>
    <t>Total Net Lease Pmts.</t>
  </si>
  <si>
    <t>1.</t>
  </si>
  <si>
    <t>Yes</t>
  </si>
  <si>
    <r>
      <t>Note:</t>
    </r>
    <r>
      <rPr>
        <sz val="10"/>
        <rFont val="Tahoma"/>
        <family val="2"/>
      </rPr>
      <t xml:space="preserve"> The word “Lease” is used in this worksheet; however, the worksheet should be completed for leases, licenses, permits, and any other type of agreement conveying the right to use property, plant or equipment, usually for a stated period of time, including rights of entry, interagency service agreements and memorandums of understanding (MOUs).</t>
    </r>
  </si>
  <si>
    <t>Section A.1 – General Information</t>
  </si>
  <si>
    <t>No</t>
  </si>
  <si>
    <r>
      <t xml:space="preserve">If the answer is </t>
    </r>
    <r>
      <rPr>
        <u/>
        <sz val="10"/>
        <rFont val="Tahoma"/>
        <family val="2"/>
      </rPr>
      <t>Yes</t>
    </r>
    <r>
      <rPr>
        <sz val="10"/>
        <rFont val="Tahoma"/>
        <family val="2"/>
      </rPr>
      <t xml:space="preserve">, go to Question 3.  If the answer is </t>
    </r>
    <r>
      <rPr>
        <u/>
        <sz val="10"/>
        <rFont val="Tahoma"/>
        <family val="2"/>
      </rPr>
      <t>No</t>
    </r>
    <r>
      <rPr>
        <sz val="10"/>
        <rFont val="Tahoma"/>
        <family val="2"/>
      </rPr>
      <t>, go to Question 2.</t>
    </r>
  </si>
  <si>
    <t>2.</t>
  </si>
  <si>
    <t>3.</t>
  </si>
  <si>
    <t>Is the lease with another Federal agency?</t>
  </si>
  <si>
    <t>Section A.2 – Economic Useful Life</t>
  </si>
  <si>
    <t>Complete the following information:</t>
  </si>
  <si>
    <t>a.</t>
  </si>
  <si>
    <t>b.</t>
  </si>
  <si>
    <t>Date the contract/lease was signed by the Government (lease execution date).  (MM/DD/YYYY)</t>
  </si>
  <si>
    <t>c.</t>
  </si>
  <si>
    <t>d.</t>
  </si>
  <si>
    <t>e.</t>
  </si>
  <si>
    <t>f.</t>
  </si>
  <si>
    <t>g.</t>
  </si>
  <si>
    <t>4.</t>
  </si>
  <si>
    <t>5.</t>
  </si>
  <si>
    <t>Section A.3 – Present Value Calculation</t>
  </si>
  <si>
    <t>Answer the following two questions:</t>
  </si>
  <si>
    <t>Linear Interpolation of Discount Rate</t>
  </si>
  <si>
    <t>Rate</t>
  </si>
  <si>
    <t>6.</t>
  </si>
  <si>
    <t>Date modification signed or effective date of modification</t>
  </si>
  <si>
    <t>Treasury's interest rate</t>
  </si>
  <si>
    <t>n/a</t>
  </si>
  <si>
    <t>Enter the fair market value of the leased property.</t>
  </si>
  <si>
    <t>7.</t>
  </si>
  <si>
    <t>8.</t>
  </si>
  <si>
    <t>Present value of the minimum lease payments as a percentage of the fair market value of the lease property.  (Present value (Section A.3, Question 7) divided by the fair market value (Section A.3, Question 5).)</t>
  </si>
  <si>
    <t>9.</t>
  </si>
  <si>
    <r>
      <t xml:space="preserve">Does the lease </t>
    </r>
    <r>
      <rPr>
        <u/>
        <sz val="10"/>
        <rFont val="Tahoma"/>
        <family val="2"/>
      </rPr>
      <t>transfer ownership</t>
    </r>
    <r>
      <rPr>
        <sz val="10"/>
        <rFont val="Tahoma"/>
        <family val="2"/>
      </rPr>
      <t xml:space="preserve"> of the leased property to NOAA at or shortly after the end of the lease term?</t>
    </r>
  </si>
  <si>
    <t>Section A.4 – Determination of Type of Lease</t>
  </si>
  <si>
    <r>
      <t xml:space="preserve">Is there an option to purchase the property at a </t>
    </r>
    <r>
      <rPr>
        <u/>
        <sz val="10"/>
        <rFont val="Tahoma"/>
        <family val="2"/>
      </rPr>
      <t>bargain purchase option</t>
    </r>
    <r>
      <rPr>
        <sz val="10"/>
        <rFont val="Tahoma"/>
        <family val="2"/>
      </rPr>
      <t>?</t>
    </r>
  </si>
  <si>
    <r>
      <t xml:space="preserve">If the answer to Question 3 is </t>
    </r>
    <r>
      <rPr>
        <u/>
        <sz val="10"/>
        <rFont val="Tahoma"/>
        <family val="2"/>
      </rPr>
      <t>Yes</t>
    </r>
    <r>
      <rPr>
        <sz val="10"/>
        <rFont val="Tahoma"/>
        <family val="2"/>
      </rPr>
      <t xml:space="preserve">, then answer Question 3a.  If the answer is </t>
    </r>
    <r>
      <rPr>
        <u/>
        <sz val="10"/>
        <rFont val="Tahoma"/>
        <family val="2"/>
      </rPr>
      <t>No</t>
    </r>
    <r>
      <rPr>
        <sz val="10"/>
        <rFont val="Tahoma"/>
        <family val="2"/>
      </rPr>
      <t>, skip Question 3a and go to Question 4.</t>
    </r>
  </si>
  <si>
    <r>
      <t xml:space="preserve">Is the present value of the minimum lease payments </t>
    </r>
    <r>
      <rPr>
        <u/>
        <sz val="10"/>
        <rFont val="Tahoma"/>
        <family val="2"/>
      </rPr>
      <t xml:space="preserve">equal to or greater than 90% </t>
    </r>
    <r>
      <rPr>
        <sz val="10"/>
        <rFont val="Tahoma"/>
        <family val="2"/>
      </rPr>
      <t>of the fair market value of the leased property?  (The answer to this question should be the same as Section A.3, Question 9.)</t>
    </r>
  </si>
  <si>
    <r>
      <t xml:space="preserve">If the answer to Question 1 or 2 is </t>
    </r>
    <r>
      <rPr>
        <u/>
        <sz val="10"/>
        <rFont val="Tahoma"/>
        <family val="2"/>
      </rPr>
      <t>Yes</t>
    </r>
    <r>
      <rPr>
        <sz val="10"/>
        <rFont val="Tahoma"/>
        <family val="2"/>
      </rPr>
      <t xml:space="preserve">, the lease meets the OMB </t>
    </r>
    <r>
      <rPr>
        <b/>
        <u/>
        <sz val="10"/>
        <rFont val="Tahoma"/>
        <family val="2"/>
      </rPr>
      <t>lease-purchase</t>
    </r>
    <r>
      <rPr>
        <sz val="10"/>
        <rFont val="Tahoma"/>
        <family val="2"/>
      </rPr>
      <t xml:space="preserve"> requirements.  Continue to Section A.5.</t>
    </r>
  </si>
  <si>
    <t>Section A.5 – Lease-Purchase with or without Substantial Private Risk</t>
  </si>
  <si>
    <t xml:space="preserve">(Complete if lease is identified as a lease purchase in Section A.4.) </t>
  </si>
  <si>
    <t>According to OMB A-11, Appendix B, “risk is defined in terms of how governmental in nature the project is.  That is, if the project is less governmental in nature, the private sector risk is considered to be higher.”  The following questions are to determine whether the project is “less governmental”.</t>
  </si>
  <si>
    <t>Is the project constructed on land not owned by the Federal Government?</t>
  </si>
  <si>
    <r>
      <t xml:space="preserve">If the answer to any of the above questions is </t>
    </r>
    <r>
      <rPr>
        <u/>
        <sz val="10"/>
        <rFont val="Tahoma"/>
        <family val="2"/>
      </rPr>
      <t>Yes</t>
    </r>
    <r>
      <rPr>
        <sz val="10"/>
        <rFont val="Tahoma"/>
        <family val="2"/>
      </rPr>
      <t xml:space="preserve">, then the lease is a </t>
    </r>
    <r>
      <rPr>
        <b/>
        <u/>
        <sz val="10"/>
        <rFont val="Tahoma"/>
        <family val="2"/>
      </rPr>
      <t>lease-purchase with substantial private risk</t>
    </r>
    <r>
      <rPr>
        <sz val="10"/>
        <rFont val="Tahoma"/>
        <family val="2"/>
      </rPr>
      <t>.  Go to Section A.6.</t>
    </r>
  </si>
  <si>
    <t>By virtue of your signature, you are verifying that you reviewed the worksheet and verified the conclusion and the budget authority identified above.</t>
  </si>
  <si>
    <t>By virtue of your signature, you are acknowledging the amount of the required budget authority identified above and verified the pricing utilized in the worksheet and the period of performance used.</t>
  </si>
  <si>
    <t>By virtue of your signature, you are verifying that you reviewed the worksheet and verified the conclusion identified above and the pricing utilized in the worksheet and the period of performance used.</t>
  </si>
  <si>
    <t>NOAA has established a suggested economic useful life based on the type of asset.  Use Attachment A of the FY16 Property Bulletin #001 to find the appropriate useful life, which can be found in the link below.</t>
  </si>
  <si>
    <t>https://drive.google.com/file/d/1NVoiybKpzdqGZoE4Vx-aDL4pZIgW27Vn/view</t>
  </si>
  <si>
    <t>https://www.whitehouse.gov/omb/information-for-agencies/circulars/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</si>
</sst>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7" formatCode="&quot;$&quot;#,##0.00_);\(&quot;$&quot;#,##0.00\)"/>
    <numFmt numFmtId="44" formatCode="_(&quot;$&quot;* #,##0.00_);_(&quot;$&quot;* \(#,##0.00\);_(&quot;$&quot;* &quot;-&quot;??_);_(@_)"/>
    <numFmt numFmtId="43" formatCode="_(* #,##0.00_);_(* \(#,##0.00\);_(* &quot;-&quot;??_);_(@_)"/>
    <numFmt numFmtId="164" formatCode="_(* #,##0_);_(* \(#,##0\);_(* &quot;-&quot;??_);_(@_)"/>
    <numFmt numFmtId="165" formatCode="0.0%"/>
    <numFmt numFmtId="166" formatCode="0.000%"/>
    <numFmt numFmtId="167" formatCode="[$-409]mmm\-yy;@"/>
    <numFmt numFmtId="168" formatCode="[$-409]mmmm\-yy;@"/>
  </numFmts>
  <fonts count="15" x14ac:knownFonts="1">
    <font>
      <sz val="12"/>
      <name val="Times New Roman"/>
    </font>
    <font>
      <sz val="12"/>
      <name val="Times New Roman"/>
    </font>
    <font>
      <u/>
      <sz val="7.2"/>
      <color indexed="12"/>
      <name val="Times New Roman"/>
    </font>
    <font>
      <b/>
      <sz val="10"/>
      <name val="Tahoma"/>
      <family val="2"/>
    </font>
    <font>
      <sz val="10"/>
      <name val="Tahoma"/>
      <family val="2"/>
    </font>
    <font>
      <b/>
      <u/>
      <sz val="10"/>
      <name val="Tahoma"/>
      <family val="2"/>
    </font>
    <font>
      <u/>
      <sz val="10"/>
      <name val="Tahoma"/>
      <family val="2"/>
    </font>
    <font>
      <u val="doubleAccounting"/>
      <sz val="10"/>
      <name val="Tahoma"/>
      <family val="2"/>
    </font>
    <font>
      <b/>
      <i/>
      <sz val="10"/>
      <name val="Tahoma"/>
      <family val="2"/>
    </font>
    <font>
      <sz val="8"/>
      <name val="Times New Roman"/>
    </font>
    <font>
      <u/>
      <sz val="10"/>
      <color indexed="12"/>
      <name val="Tahoma"/>
      <family val="2"/>
    </font>
    <font>
      <i/>
      <sz val="10"/>
      <name val="Tahoma"/>
      <family val="2"/>
    </font>
    <font>
      <sz val="8"/>
      <name val="Tahoma"/>
      <family val="2"/>
    </font>
    <font>
      <b/>
      <sz val="8"/>
      <name val="Tahoma"/>
      <family val="2"/>
    </font>
    <font>
      <sz val="10"/>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2">
    <border>
      <left/>
      <right/>
      <top/>
      <bottom/>
      <diagonal/>
    </border>
    <border>
      <left/>
      <right/>
      <top/>
      <bottom style="medium">
        <color indexed="64"/>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14" fillId="0" borderId="0"/>
    <xf numFmtId="0" fontId="1" fillId="0" borderId="0"/>
    <xf numFmtId="9" fontId="1" fillId="0" borderId="0" applyFont="0" applyFill="0" applyBorder="0" applyAlignment="0" applyProtection="0"/>
  </cellStyleXfs>
  <cellXfs count="269">
    <xf numFmtId="0" fontId="0" fillId="0" borderId="0" xfId="0"/>
    <xf numFmtId="0" fontId="3" fillId="0" borderId="0" xfId="0" applyFont="1" applyFill="1"/>
    <xf numFmtId="0" fontId="4" fillId="0" borderId="0" xfId="0" applyNumberFormat="1" applyFont="1" applyFill="1" applyBorder="1" applyAlignment="1" applyProtection="1"/>
    <xf numFmtId="44" fontId="4" fillId="0" borderId="0" xfId="2" applyFont="1" applyFill="1" applyBorder="1" applyAlignment="1" applyProtection="1"/>
    <xf numFmtId="44" fontId="4" fillId="0" borderId="0" xfId="2" applyFont="1" applyFill="1"/>
    <xf numFmtId="0" fontId="4" fillId="0" borderId="0" xfId="0" applyFont="1" applyFill="1"/>
    <xf numFmtId="44" fontId="3" fillId="0" borderId="0" xfId="2" applyFont="1" applyFill="1" applyBorder="1" applyAlignment="1" applyProtection="1">
      <alignment horizontal="left"/>
    </xf>
    <xf numFmtId="0" fontId="3" fillId="0" borderId="0" xfId="0" applyNumberFormat="1" applyFont="1" applyFill="1" applyBorder="1" applyAlignment="1" applyProtection="1">
      <alignment horizontal="left"/>
    </xf>
    <xf numFmtId="0" fontId="3" fillId="0" borderId="0" xfId="0" quotePrefix="1" applyNumberFormat="1" applyFont="1" applyFill="1" applyBorder="1" applyAlignment="1" applyProtection="1">
      <alignment horizontal="right"/>
    </xf>
    <xf numFmtId="10" fontId="4" fillId="0" borderId="0" xfId="6" applyNumberFormat="1" applyFont="1" applyFill="1" applyBorder="1" applyAlignment="1" applyProtection="1"/>
    <xf numFmtId="165" fontId="4" fillId="0" borderId="0" xfId="0" applyNumberFormat="1" applyFont="1" applyFill="1" applyBorder="1" applyAlignment="1" applyProtection="1"/>
    <xf numFmtId="0" fontId="4" fillId="0" borderId="0" xfId="0" applyNumberFormat="1" applyFont="1" applyFill="1" applyBorder="1" applyAlignment="1" applyProtection="1">
      <alignment horizontal="center"/>
    </xf>
    <xf numFmtId="44" fontId="4" fillId="0" borderId="0" xfId="2" applyFont="1" applyFill="1" applyBorder="1" applyAlignment="1" applyProtection="1">
      <alignment horizontal="center"/>
    </xf>
    <xf numFmtId="37" fontId="4" fillId="0" borderId="0" xfId="0" applyNumberFormat="1" applyFont="1" applyFill="1" applyBorder="1" applyAlignment="1" applyProtection="1">
      <alignment horizontal="center"/>
    </xf>
    <xf numFmtId="0" fontId="4" fillId="0" borderId="0" xfId="0" applyFont="1" applyFill="1" applyBorder="1"/>
    <xf numFmtId="7" fontId="3" fillId="0" borderId="0" xfId="0" applyNumberFormat="1" applyFont="1" applyFill="1" applyBorder="1" applyAlignment="1" applyProtection="1">
      <alignment horizontal="center"/>
    </xf>
    <xf numFmtId="44" fontId="4" fillId="0" borderId="0" xfId="2" applyFont="1" applyFill="1" applyBorder="1"/>
    <xf numFmtId="44" fontId="6" fillId="0" borderId="0" xfId="2" applyFont="1" applyFill="1" applyBorder="1" applyAlignment="1" applyProtection="1"/>
    <xf numFmtId="7" fontId="6" fillId="0" borderId="0" xfId="0" applyNumberFormat="1" applyFont="1" applyFill="1" applyBorder="1" applyAlignment="1" applyProtection="1"/>
    <xf numFmtId="9" fontId="4" fillId="0" borderId="0" xfId="6" applyFont="1" applyFill="1" applyBorder="1" applyAlignment="1" applyProtection="1"/>
    <xf numFmtId="44" fontId="7" fillId="0" borderId="0" xfId="2" applyFont="1" applyFill="1" applyBorder="1" applyAlignment="1" applyProtection="1"/>
    <xf numFmtId="0" fontId="3" fillId="0" borderId="0" xfId="0" applyNumberFormat="1" applyFont="1" applyFill="1" applyBorder="1" applyAlignment="1" applyProtection="1"/>
    <xf numFmtId="0" fontId="4" fillId="0" borderId="0" xfId="2" applyNumberFormat="1" applyFont="1" applyFill="1" applyBorder="1" applyAlignment="1" applyProtection="1">
      <alignment horizontal="left"/>
    </xf>
    <xf numFmtId="0" fontId="5" fillId="0" borderId="0" xfId="0" applyFont="1" applyFill="1" applyAlignment="1">
      <alignment horizontal="center" wrapText="1"/>
    </xf>
    <xf numFmtId="0" fontId="5" fillId="0" borderId="0" xfId="0" applyNumberFormat="1" applyFont="1" applyFill="1" applyBorder="1" applyAlignment="1" applyProtection="1">
      <alignment horizontal="center" wrapText="1"/>
    </xf>
    <xf numFmtId="44" fontId="5" fillId="0" borderId="0" xfId="2" applyFont="1" applyFill="1" applyBorder="1" applyAlignment="1" applyProtection="1">
      <alignment horizontal="center" wrapText="1"/>
    </xf>
    <xf numFmtId="44" fontId="5" fillId="0" borderId="0" xfId="2" applyFont="1" applyFill="1" applyAlignment="1">
      <alignment horizontal="center" wrapText="1"/>
    </xf>
    <xf numFmtId="43" fontId="4" fillId="0" borderId="0" xfId="2" applyNumberFormat="1" applyFont="1" applyFill="1"/>
    <xf numFmtId="43" fontId="4" fillId="0" borderId="0" xfId="2" applyNumberFormat="1" applyFont="1" applyFill="1" applyBorder="1" applyAlignment="1" applyProtection="1"/>
    <xf numFmtId="7" fontId="3" fillId="0" borderId="0" xfId="0" applyNumberFormat="1" applyFont="1" applyFill="1" applyBorder="1" applyAlignment="1" applyProtection="1">
      <alignment horizontal="right"/>
    </xf>
    <xf numFmtId="7" fontId="6" fillId="0" borderId="0" xfId="0" applyNumberFormat="1" applyFont="1" applyFill="1" applyBorder="1" applyAlignment="1" applyProtection="1">
      <alignment horizontal="right"/>
    </xf>
    <xf numFmtId="0" fontId="4" fillId="0" borderId="0" xfId="0" applyFont="1" applyFill="1" applyAlignment="1">
      <alignment horizontal="center" wrapText="1"/>
    </xf>
    <xf numFmtId="0" fontId="3" fillId="0" borderId="0" xfId="0" applyNumberFormat="1" applyFont="1" applyFill="1" applyBorder="1" applyAlignment="1" applyProtection="1">
      <alignment horizontal="center" wrapText="1"/>
    </xf>
    <xf numFmtId="44" fontId="3" fillId="0" borderId="0" xfId="2" applyFont="1" applyFill="1" applyBorder="1" applyAlignment="1" applyProtection="1">
      <alignment horizontal="center" wrapText="1"/>
    </xf>
    <xf numFmtId="44" fontId="3" fillId="0" borderId="0" xfId="2" applyFont="1" applyFill="1" applyBorder="1" applyAlignment="1">
      <alignment horizontal="center" wrapText="1"/>
    </xf>
    <xf numFmtId="44" fontId="8" fillId="0" borderId="0" xfId="2" applyFont="1" applyFill="1" applyBorder="1" applyAlignment="1" applyProtection="1">
      <alignment horizontal="center" wrapText="1"/>
    </xf>
    <xf numFmtId="0" fontId="3" fillId="0" borderId="0" xfId="0" applyFont="1" applyBorder="1"/>
    <xf numFmtId="0" fontId="4" fillId="0" borderId="0" xfId="0" applyFont="1"/>
    <xf numFmtId="0" fontId="4" fillId="0" borderId="0" xfId="0" applyFont="1" applyBorder="1"/>
    <xf numFmtId="0" fontId="4" fillId="0" borderId="0" xfId="0" applyFont="1" applyBorder="1" applyProtection="1">
      <protection locked="0"/>
    </xf>
    <xf numFmtId="10" fontId="4" fillId="0" borderId="0" xfId="6" applyNumberFormat="1" applyFont="1" applyBorder="1" applyProtection="1">
      <protection locked="0"/>
    </xf>
    <xf numFmtId="164" fontId="4" fillId="0" borderId="0" xfId="1" applyNumberFormat="1" applyFont="1" applyBorder="1" applyProtection="1">
      <protection locked="0"/>
    </xf>
    <xf numFmtId="0" fontId="3" fillId="0" borderId="0" xfId="0" applyFont="1" applyFill="1" applyAlignment="1">
      <alignment horizontal="center" wrapText="1"/>
    </xf>
    <xf numFmtId="0" fontId="4" fillId="0" borderId="1" xfId="0" applyFont="1" applyFill="1" applyBorder="1"/>
    <xf numFmtId="0" fontId="3" fillId="0" borderId="1" xfId="0" applyFont="1" applyFill="1" applyBorder="1"/>
    <xf numFmtId="0" fontId="3" fillId="0" borderId="1" xfId="0" applyNumberFormat="1" applyFont="1" applyFill="1" applyBorder="1" applyAlignment="1" applyProtection="1">
      <alignment horizontal="left"/>
    </xf>
    <xf numFmtId="44" fontId="3" fillId="0" borderId="1" xfId="2" applyFont="1" applyFill="1" applyBorder="1" applyAlignment="1" applyProtection="1">
      <alignment horizontal="left"/>
    </xf>
    <xf numFmtId="0" fontId="10" fillId="0" borderId="0" xfId="3" applyFont="1" applyAlignment="1" applyProtection="1"/>
    <xf numFmtId="0" fontId="3" fillId="0" borderId="1" xfId="0" applyFont="1" applyBorder="1" applyAlignment="1">
      <alignment horizontal="left"/>
    </xf>
    <xf numFmtId="0" fontId="4" fillId="0" borderId="0" xfId="0" applyFont="1" applyAlignment="1">
      <alignment horizontal="center" wrapText="1"/>
    </xf>
    <xf numFmtId="0" fontId="4" fillId="0" borderId="0" xfId="0" applyFont="1" applyAlignment="1" applyProtection="1">
      <alignment vertical="top" wrapText="1"/>
    </xf>
    <xf numFmtId="0" fontId="4" fillId="0" borderId="0" xfId="0" applyFont="1" applyAlignment="1" applyProtection="1">
      <alignment horizontal="center" vertical="top" wrapText="1"/>
    </xf>
    <xf numFmtId="0" fontId="4" fillId="0" borderId="0" xfId="0" quotePrefix="1" applyFont="1" applyAlignment="1" applyProtection="1">
      <alignment vertical="top" wrapText="1"/>
    </xf>
    <xf numFmtId="0" fontId="4" fillId="0" borderId="0" xfId="0" quotePrefix="1" applyFont="1" applyAlignment="1" applyProtection="1">
      <alignment horizontal="center" vertical="top" wrapText="1"/>
    </xf>
    <xf numFmtId="0" fontId="4" fillId="0" borderId="0" xfId="0" applyFont="1" applyAlignment="1">
      <alignment horizontal="center"/>
    </xf>
    <xf numFmtId="0" fontId="3" fillId="0" borderId="0" xfId="0" applyFont="1" applyAlignment="1">
      <alignment horizontal="center" wrapText="1"/>
    </xf>
    <xf numFmtId="167" fontId="4" fillId="2" borderId="0" xfId="0" applyNumberFormat="1" applyFont="1" applyFill="1" applyProtection="1">
      <protection locked="0"/>
    </xf>
    <xf numFmtId="43" fontId="4" fillId="0" borderId="0" xfId="1" applyFont="1"/>
    <xf numFmtId="167" fontId="4" fillId="0" borderId="0" xfId="0" applyNumberFormat="1" applyFont="1" applyFill="1"/>
    <xf numFmtId="9" fontId="4" fillId="0" borderId="0" xfId="6" applyFont="1" applyBorder="1"/>
    <xf numFmtId="0" fontId="3" fillId="0" borderId="1" xfId="0" applyFont="1" applyBorder="1"/>
    <xf numFmtId="14" fontId="4" fillId="0" borderId="1" xfId="0" applyNumberFormat="1" applyFont="1" applyFill="1" applyBorder="1" applyAlignment="1" applyProtection="1">
      <alignment horizontal="left"/>
    </xf>
    <xf numFmtId="10" fontId="4" fillId="0" borderId="1" xfId="6" applyNumberFormat="1" applyFont="1" applyFill="1" applyBorder="1" applyAlignment="1">
      <alignment horizontal="right"/>
    </xf>
    <xf numFmtId="43" fontId="4" fillId="2" borderId="0" xfId="1" applyFont="1" applyFill="1" applyProtection="1">
      <protection locked="0"/>
    </xf>
    <xf numFmtId="0" fontId="4" fillId="2" borderId="0" xfId="0" applyFont="1" applyFill="1" applyProtection="1">
      <protection locked="0"/>
    </xf>
    <xf numFmtId="0" fontId="4" fillId="2" borderId="2" xfId="0" applyFont="1" applyFill="1" applyBorder="1" applyAlignment="1" applyProtection="1">
      <alignment vertical="top" wrapText="1"/>
      <protection locked="0"/>
    </xf>
    <xf numFmtId="0" fontId="4" fillId="0" borderId="0" xfId="0" applyFont="1" applyFill="1" applyBorder="1" applyAlignment="1" applyProtection="1">
      <alignment horizontal="left" vertical="top" wrapText="1"/>
      <protection locked="0"/>
    </xf>
    <xf numFmtId="43" fontId="4" fillId="0" borderId="0" xfId="1" applyFont="1" applyFill="1" applyBorder="1" applyAlignment="1" applyProtection="1">
      <alignment vertical="top" wrapText="1"/>
    </xf>
    <xf numFmtId="0" fontId="4" fillId="0" borderId="0" xfId="0" applyFont="1" applyFill="1" applyAlignment="1" applyProtection="1">
      <alignment vertical="top" wrapText="1"/>
    </xf>
    <xf numFmtId="0" fontId="4" fillId="0" borderId="0" xfId="0" applyFont="1" applyFill="1" applyAlignment="1" applyProtection="1">
      <alignment horizontal="left" vertical="top" wrapText="1"/>
    </xf>
    <xf numFmtId="0" fontId="4" fillId="0" borderId="0" xfId="0" applyFont="1" applyFill="1" applyAlignment="1">
      <alignment vertical="top" wrapText="1"/>
    </xf>
    <xf numFmtId="43" fontId="4" fillId="0" borderId="3" xfId="1" applyFont="1" applyBorder="1"/>
    <xf numFmtId="0" fontId="4" fillId="0" borderId="0" xfId="0" quotePrefix="1" applyFont="1" applyFill="1" applyAlignment="1" applyProtection="1">
      <alignment vertical="top" wrapText="1"/>
    </xf>
    <xf numFmtId="0" fontId="4" fillId="0" borderId="0" xfId="5" applyFont="1"/>
    <xf numFmtId="0" fontId="4" fillId="0" borderId="0" xfId="5" applyFont="1" applyAlignment="1">
      <alignment horizontal="center"/>
    </xf>
    <xf numFmtId="0" fontId="3" fillId="0" borderId="0" xfId="5" applyFont="1" applyAlignment="1">
      <alignment horizontal="right"/>
    </xf>
    <xf numFmtId="0" fontId="4" fillId="2" borderId="1" xfId="5" applyFont="1" applyFill="1" applyBorder="1" applyProtection="1">
      <protection locked="0"/>
    </xf>
    <xf numFmtId="166" fontId="4" fillId="2" borderId="0" xfId="5" applyNumberFormat="1" applyFont="1" applyFill="1" applyProtection="1">
      <protection locked="0"/>
    </xf>
    <xf numFmtId="166" fontId="4" fillId="0" borderId="0" xfId="6" applyNumberFormat="1" applyFont="1"/>
    <xf numFmtId="166" fontId="4" fillId="0" borderId="0" xfId="5" applyNumberFormat="1" applyFont="1"/>
    <xf numFmtId="0" fontId="4" fillId="0" borderId="0" xfId="5" applyFont="1" applyBorder="1" applyAlignment="1">
      <alignment horizontal="center"/>
    </xf>
    <xf numFmtId="0" fontId="4" fillId="0" borderId="0" xfId="5" applyFont="1" applyAlignment="1">
      <alignment horizontal="left"/>
    </xf>
    <xf numFmtId="0" fontId="4" fillId="0" borderId="0" xfId="0" applyFont="1" applyAlignment="1" applyProtection="1">
      <alignment horizontal="left" vertical="top" wrapText="1"/>
    </xf>
    <xf numFmtId="0" fontId="4" fillId="0" borderId="0" xfId="0" applyFont="1" applyFill="1" applyBorder="1" applyAlignment="1" applyProtection="1">
      <alignment horizontal="center" vertical="center" wrapText="1"/>
      <protection locked="0"/>
    </xf>
    <xf numFmtId="0" fontId="4" fillId="0" borderId="0" xfId="0" applyFont="1" applyBorder="1" applyAlignment="1" applyProtection="1">
      <alignment vertical="top" wrapText="1"/>
    </xf>
    <xf numFmtId="0" fontId="4" fillId="0" borderId="0" xfId="0" quotePrefix="1" applyFont="1" applyAlignment="1" applyProtection="1">
      <alignment horizontal="left" vertical="top" wrapText="1"/>
    </xf>
    <xf numFmtId="0" fontId="3" fillId="0" borderId="4" xfId="0" applyFont="1" applyBorder="1" applyAlignment="1" applyProtection="1">
      <alignment horizontal="center"/>
    </xf>
    <xf numFmtId="44" fontId="4" fillId="0" borderId="3" xfId="0" applyNumberFormat="1" applyFont="1" applyFill="1" applyBorder="1"/>
    <xf numFmtId="0" fontId="4" fillId="0" borderId="0" xfId="0" applyFont="1" applyFill="1" applyBorder="1" applyAlignment="1" applyProtection="1">
      <alignment vertical="top" wrapText="1"/>
    </xf>
    <xf numFmtId="44" fontId="4" fillId="2" borderId="0" xfId="0" applyNumberFormat="1" applyFont="1" applyFill="1" applyProtection="1">
      <protection locked="0"/>
    </xf>
    <xf numFmtId="43" fontId="4" fillId="2" borderId="0" xfId="0" applyNumberFormat="1" applyFont="1" applyFill="1" applyProtection="1">
      <protection locked="0"/>
    </xf>
    <xf numFmtId="0" fontId="4" fillId="2" borderId="2" xfId="0" applyFont="1" applyFill="1" applyBorder="1" applyAlignment="1" applyProtection="1">
      <alignment horizontal="center" vertical="top" wrapText="1"/>
      <protection locked="0"/>
    </xf>
    <xf numFmtId="0" fontId="3" fillId="0" borderId="0" xfId="0" applyFont="1" applyFill="1" applyBorder="1" applyAlignment="1"/>
    <xf numFmtId="44" fontId="12" fillId="2" borderId="4" xfId="2" applyFont="1" applyFill="1" applyBorder="1" applyAlignment="1" applyProtection="1">
      <alignment horizontal="left"/>
      <protection locked="0"/>
    </xf>
    <xf numFmtId="44" fontId="12" fillId="0" borderId="4" xfId="2" applyFont="1" applyFill="1" applyBorder="1" applyAlignment="1" applyProtection="1">
      <alignment horizontal="left"/>
    </xf>
    <xf numFmtId="43" fontId="12" fillId="2" borderId="4" xfId="1" applyFont="1" applyFill="1" applyBorder="1" applyAlignment="1" applyProtection="1">
      <alignment horizontal="left"/>
      <protection locked="0"/>
    </xf>
    <xf numFmtId="43" fontId="12" fillId="0" borderId="4" xfId="1" applyFont="1" applyFill="1" applyBorder="1" applyAlignment="1" applyProtection="1">
      <alignment horizontal="left"/>
    </xf>
    <xf numFmtId="43" fontId="13" fillId="0" borderId="4" xfId="1" applyFont="1" applyBorder="1" applyAlignment="1" applyProtection="1">
      <alignment horizontal="left"/>
    </xf>
    <xf numFmtId="0" fontId="4" fillId="2" borderId="5" xfId="0" applyFont="1" applyFill="1" applyBorder="1" applyAlignment="1" applyProtection="1">
      <alignment horizontal="center" vertical="top" wrapText="1"/>
      <protection locked="0"/>
    </xf>
    <xf numFmtId="43" fontId="12" fillId="2" borderId="4" xfId="1" applyFont="1" applyFill="1" applyBorder="1" applyAlignment="1" applyProtection="1">
      <alignment horizontal="center"/>
      <protection locked="0"/>
    </xf>
    <xf numFmtId="43" fontId="12" fillId="0" borderId="4" xfId="1" applyFont="1" applyBorder="1" applyAlignment="1" applyProtection="1">
      <alignment horizontal="center"/>
    </xf>
    <xf numFmtId="0" fontId="4" fillId="2" borderId="0" xfId="0" applyFont="1" applyFill="1" applyAlignment="1" applyProtection="1">
      <alignment horizontal="center"/>
      <protection locked="0"/>
    </xf>
    <xf numFmtId="0" fontId="4" fillId="0" borderId="0" xfId="0" applyFont="1" applyAlignment="1">
      <alignment vertical="top"/>
    </xf>
    <xf numFmtId="0" fontId="4" fillId="0" borderId="0" xfId="0" quotePrefix="1" applyFont="1" applyAlignment="1">
      <alignment vertical="top"/>
    </xf>
    <xf numFmtId="0" fontId="10" fillId="0" borderId="0" xfId="3" quotePrefix="1" applyFont="1" applyAlignment="1" applyProtection="1">
      <alignment vertical="top"/>
    </xf>
    <xf numFmtId="0" fontId="10" fillId="0" borderId="0" xfId="3" applyFont="1" applyAlignment="1" applyProtection="1">
      <alignment vertical="top"/>
    </xf>
    <xf numFmtId="0" fontId="4" fillId="0" borderId="0" xfId="0" applyFont="1" applyFill="1" applyBorder="1" applyAlignment="1" applyProtection="1">
      <alignment horizontal="center" vertical="top" wrapText="1"/>
      <protection locked="0"/>
    </xf>
    <xf numFmtId="43" fontId="4" fillId="0" borderId="0" xfId="1" applyFont="1" applyFill="1" applyBorder="1" applyAlignment="1" applyProtection="1">
      <alignment horizontal="center" vertical="top" wrapText="1"/>
    </xf>
    <xf numFmtId="44" fontId="4" fillId="0" borderId="3" xfId="2" applyFont="1" applyFill="1" applyBorder="1" applyAlignment="1" applyProtection="1"/>
    <xf numFmtId="44" fontId="4" fillId="2" borderId="0" xfId="2" applyFont="1" applyFill="1" applyProtection="1">
      <protection locked="0"/>
    </xf>
    <xf numFmtId="0" fontId="4" fillId="0" borderId="4" xfId="0" applyFont="1" applyBorder="1" applyAlignment="1" applyProtection="1">
      <alignment horizontal="center" vertical="top" wrapText="1"/>
    </xf>
    <xf numFmtId="0" fontId="4" fillId="0" borderId="0" xfId="0" quotePrefix="1" applyFont="1"/>
    <xf numFmtId="44" fontId="4" fillId="0" borderId="0" xfId="2" applyNumberFormat="1" applyFont="1" applyFill="1" applyBorder="1" applyAlignment="1" applyProtection="1"/>
    <xf numFmtId="43" fontId="4" fillId="0" borderId="0" xfId="1" applyNumberFormat="1" applyFont="1" applyFill="1" applyBorder="1" applyAlignment="1" applyProtection="1"/>
    <xf numFmtId="44" fontId="4" fillId="0" borderId="3" xfId="2" applyNumberFormat="1" applyFont="1" applyFill="1" applyBorder="1" applyAlignment="1" applyProtection="1"/>
    <xf numFmtId="43" fontId="4" fillId="2" borderId="0" xfId="1" applyNumberFormat="1" applyFont="1" applyFill="1" applyBorder="1" applyProtection="1">
      <protection locked="0"/>
    </xf>
    <xf numFmtId="43" fontId="4" fillId="2" borderId="0" xfId="1" applyNumberFormat="1" applyFont="1" applyFill="1" applyBorder="1" applyAlignment="1" applyProtection="1">
      <protection locked="0"/>
    </xf>
    <xf numFmtId="10" fontId="4" fillId="0" borderId="0" xfId="6" applyNumberFormat="1" applyFont="1" applyFill="1" applyBorder="1" applyAlignment="1">
      <alignment horizontal="right"/>
    </xf>
    <xf numFmtId="0" fontId="3" fillId="0" borderId="0" xfId="0" applyFont="1" applyBorder="1" applyAlignment="1">
      <alignment horizontal="left"/>
    </xf>
    <xf numFmtId="0" fontId="3" fillId="0" borderId="0" xfId="0" applyFont="1" applyFill="1" applyBorder="1"/>
    <xf numFmtId="14" fontId="4" fillId="0" borderId="0" xfId="0" applyNumberFormat="1" applyFont="1" applyFill="1" applyBorder="1" applyAlignment="1" applyProtection="1">
      <alignment horizontal="left"/>
    </xf>
    <xf numFmtId="0" fontId="3" fillId="0" borderId="0" xfId="0"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Alignment="1">
      <alignment vertical="top" wrapText="1"/>
    </xf>
    <xf numFmtId="0" fontId="4" fillId="0" borderId="0" xfId="0" quotePrefix="1" applyFont="1" applyFill="1"/>
    <xf numFmtId="43" fontId="4" fillId="0" borderId="0" xfId="1" applyFont="1" applyBorder="1"/>
    <xf numFmtId="167" fontId="4" fillId="2" borderId="1" xfId="0" applyNumberFormat="1" applyFont="1" applyFill="1" applyBorder="1" applyProtection="1">
      <protection locked="0"/>
    </xf>
    <xf numFmtId="0" fontId="4" fillId="0" borderId="1" xfId="0" applyFont="1" applyBorder="1" applyAlignment="1">
      <alignment horizontal="center"/>
    </xf>
    <xf numFmtId="43" fontId="4" fillId="2" borderId="1" xfId="1" applyFont="1" applyFill="1" applyBorder="1" applyProtection="1">
      <protection locked="0"/>
    </xf>
    <xf numFmtId="43" fontId="4" fillId="0" borderId="1" xfId="1" applyFont="1" applyBorder="1"/>
    <xf numFmtId="167" fontId="4" fillId="2" borderId="0" xfId="0" applyNumberFormat="1" applyFont="1" applyFill="1" applyBorder="1" applyProtection="1">
      <protection locked="0"/>
    </xf>
    <xf numFmtId="0" fontId="4" fillId="0" borderId="0" xfId="0" applyFont="1" applyBorder="1" applyAlignment="1">
      <alignment horizontal="center"/>
    </xf>
    <xf numFmtId="43" fontId="4" fillId="2" borderId="0" xfId="1" applyFont="1" applyFill="1" applyBorder="1" applyProtection="1">
      <protection locked="0"/>
    </xf>
    <xf numFmtId="0" fontId="4" fillId="0" borderId="0" xfId="0" applyFont="1" applyAlignment="1" applyProtection="1">
      <alignment vertical="top" wrapText="1"/>
    </xf>
    <xf numFmtId="0" fontId="4" fillId="0" borderId="0" xfId="0" applyFont="1" applyFill="1" applyAlignment="1" applyProtection="1">
      <alignment horizontal="left" vertical="top" wrapText="1"/>
    </xf>
    <xf numFmtId="0" fontId="4" fillId="0" borderId="0" xfId="0" applyFont="1" applyAlignment="1" applyProtection="1">
      <alignment vertical="top" wrapText="1"/>
    </xf>
    <xf numFmtId="44" fontId="4" fillId="0" borderId="0" xfId="2" applyFont="1"/>
    <xf numFmtId="0" fontId="11" fillId="0" borderId="0" xfId="0" applyFont="1" applyFill="1" applyAlignment="1" applyProtection="1">
      <alignment horizontal="left" vertical="top"/>
    </xf>
    <xf numFmtId="0" fontId="3" fillId="2" borderId="2" xfId="0" applyFont="1" applyFill="1" applyBorder="1" applyAlignment="1" applyProtection="1">
      <alignment horizontal="center" vertical="top" wrapText="1"/>
      <protection locked="0"/>
    </xf>
    <xf numFmtId="14" fontId="12" fillId="2" borderId="4" xfId="2" applyNumberFormat="1" applyFont="1" applyFill="1" applyBorder="1" applyAlignment="1" applyProtection="1">
      <alignment horizontal="center"/>
      <protection locked="0"/>
    </xf>
    <xf numFmtId="14" fontId="12" fillId="2" borderId="4" xfId="1" applyNumberFormat="1" applyFont="1" applyFill="1" applyBorder="1" applyAlignment="1" applyProtection="1">
      <alignment horizontal="center"/>
      <protection locked="0"/>
    </xf>
    <xf numFmtId="0" fontId="4" fillId="0" borderId="0" xfId="0" applyFont="1" applyAlignment="1">
      <alignment horizontal="left" vertical="top"/>
    </xf>
    <xf numFmtId="0" fontId="10" fillId="0" borderId="0" xfId="3" quotePrefix="1" applyFont="1" applyAlignment="1" applyProtection="1">
      <alignment horizontal="left" vertical="top"/>
    </xf>
    <xf numFmtId="0" fontId="10" fillId="0" borderId="0" xfId="3" applyFont="1" applyAlignment="1" applyProtection="1">
      <alignment horizontal="left" vertical="top"/>
    </xf>
    <xf numFmtId="0" fontId="3" fillId="0" borderId="0" xfId="0" applyFont="1" applyAlignment="1">
      <alignment horizontal="center" vertical="top"/>
    </xf>
    <xf numFmtId="0" fontId="3" fillId="0" borderId="1" xfId="0" applyFont="1" applyBorder="1" applyAlignment="1">
      <alignment horizontal="center" vertical="top"/>
    </xf>
    <xf numFmtId="0" fontId="3" fillId="0" borderId="6" xfId="0" applyFont="1" applyBorder="1" applyAlignment="1">
      <alignment horizontal="center" vertical="top"/>
    </xf>
    <xf numFmtId="0" fontId="4" fillId="0" borderId="0" xfId="0" applyFont="1" applyAlignment="1">
      <alignment horizontal="left" vertical="top" wrapText="1"/>
    </xf>
    <xf numFmtId="0" fontId="3" fillId="0" borderId="0" xfId="0" applyFont="1" applyBorder="1" applyAlignment="1">
      <alignment horizontal="center"/>
    </xf>
    <xf numFmtId="0" fontId="4" fillId="0" borderId="0" xfId="0" applyFont="1" applyAlignment="1">
      <alignment horizontal="left"/>
    </xf>
    <xf numFmtId="15" fontId="3" fillId="0" borderId="0" xfId="0" applyNumberFormat="1" applyFont="1" applyBorder="1" applyAlignment="1">
      <alignment horizontal="center"/>
    </xf>
    <xf numFmtId="0" fontId="3" fillId="0" borderId="0" xfId="0" applyFont="1" applyFill="1" applyBorder="1" applyAlignment="1">
      <alignment horizontal="center"/>
    </xf>
    <xf numFmtId="17" fontId="3" fillId="0" borderId="0" xfId="0" applyNumberFormat="1"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xf>
    <xf numFmtId="0" fontId="4" fillId="0" borderId="0" xfId="0" applyFont="1" applyAlignment="1">
      <alignment horizontal="left" wrapText="1"/>
    </xf>
    <xf numFmtId="0" fontId="4" fillId="0" borderId="0" xfId="0" applyFont="1" applyAlignment="1" applyProtection="1">
      <alignment horizontal="center" vertical="top" wrapText="1"/>
    </xf>
    <xf numFmtId="0" fontId="4" fillId="0" borderId="0" xfId="0" applyFont="1" applyAlignment="1" applyProtection="1">
      <alignment horizontal="left" vertical="top" wrapText="1"/>
    </xf>
    <xf numFmtId="44" fontId="4" fillId="0" borderId="5" xfId="2" applyFont="1" applyBorder="1" applyAlignment="1" applyProtection="1">
      <alignment horizontal="center" vertical="top" wrapText="1"/>
    </xf>
    <xf numFmtId="44" fontId="4" fillId="0" borderId="2" xfId="2" applyFont="1" applyBorder="1" applyAlignment="1" applyProtection="1">
      <alignment horizontal="center" vertical="top" wrapText="1"/>
    </xf>
    <xf numFmtId="0" fontId="4" fillId="0" borderId="2" xfId="0" applyFont="1" applyBorder="1" applyAlignment="1" applyProtection="1">
      <alignment horizontal="center" vertical="top" wrapText="1"/>
    </xf>
    <xf numFmtId="0" fontId="4" fillId="2" borderId="2" xfId="0" applyFont="1" applyFill="1" applyBorder="1" applyAlignment="1" applyProtection="1">
      <alignment horizontal="center" vertical="top" wrapText="1"/>
      <protection locked="0"/>
    </xf>
    <xf numFmtId="0" fontId="3" fillId="0" borderId="0" xfId="0" applyFont="1" applyAlignment="1" applyProtection="1">
      <alignment horizontal="left" vertical="top" wrapText="1"/>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4" fillId="0" borderId="0" xfId="0" applyFont="1" applyAlignment="1" applyProtection="1">
      <alignment horizontal="left" wrapText="1"/>
    </xf>
    <xf numFmtId="0" fontId="4" fillId="0" borderId="0" xfId="0" applyFont="1" applyAlignment="1" applyProtection="1">
      <alignment horizontal="center" wrapText="1"/>
    </xf>
    <xf numFmtId="0" fontId="3" fillId="0" borderId="1" xfId="0" applyFont="1" applyBorder="1" applyAlignment="1" applyProtection="1">
      <alignment horizontal="left"/>
    </xf>
    <xf numFmtId="0" fontId="4" fillId="2" borderId="2"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2" fontId="4" fillId="2" borderId="2" xfId="0" applyNumberFormat="1" applyFont="1" applyFill="1" applyBorder="1" applyAlignment="1" applyProtection="1">
      <alignment horizontal="right" vertical="top" wrapText="1"/>
      <protection locked="0"/>
    </xf>
    <xf numFmtId="0" fontId="4" fillId="0" borderId="9" xfId="0" applyFont="1" applyBorder="1" applyAlignment="1" applyProtection="1">
      <alignment horizontal="center" vertical="top" wrapText="1"/>
    </xf>
    <xf numFmtId="0" fontId="4" fillId="0" borderId="0" xfId="0" applyNumberFormat="1" applyFont="1" applyAlignment="1" applyProtection="1">
      <alignment horizontal="left" vertical="top" wrapText="1"/>
    </xf>
    <xf numFmtId="0" fontId="4" fillId="0" borderId="0" xfId="0" applyFont="1" applyAlignment="1" applyProtection="1">
      <alignment horizontal="left"/>
    </xf>
    <xf numFmtId="44" fontId="4" fillId="2" borderId="2" xfId="2" applyFont="1" applyFill="1" applyBorder="1" applyAlignment="1" applyProtection="1">
      <alignment horizontal="left" vertical="top" wrapText="1"/>
      <protection locked="0"/>
    </xf>
    <xf numFmtId="0" fontId="4" fillId="0" borderId="0" xfId="0" applyFont="1" applyAlignment="1" applyProtection="1">
      <alignment wrapText="1"/>
    </xf>
    <xf numFmtId="0" fontId="4" fillId="0" borderId="6" xfId="0" applyFont="1" applyBorder="1" applyAlignment="1" applyProtection="1">
      <alignment horizontal="left" vertical="top"/>
    </xf>
    <xf numFmtId="0" fontId="4" fillId="0" borderId="6" xfId="0" applyFont="1" applyBorder="1" applyAlignment="1" applyProtection="1">
      <alignment horizontal="left" vertical="top" wrapText="1"/>
    </xf>
    <xf numFmtId="44" fontId="4" fillId="2" borderId="2" xfId="2" applyFont="1" applyFill="1" applyBorder="1" applyAlignment="1" applyProtection="1">
      <alignment horizontal="center" vertical="top" wrapText="1"/>
      <protection locked="0"/>
    </xf>
    <xf numFmtId="0" fontId="4" fillId="0" borderId="0" xfId="0" applyFont="1" applyFill="1" applyAlignment="1" applyProtection="1">
      <alignment horizontal="left" vertical="top" wrapText="1"/>
    </xf>
    <xf numFmtId="10" fontId="4" fillId="2" borderId="2" xfId="6" applyNumberFormat="1" applyFont="1" applyFill="1" applyBorder="1" applyAlignment="1" applyProtection="1">
      <alignment horizontal="center" vertical="top" wrapText="1"/>
      <protection locked="0"/>
    </xf>
    <xf numFmtId="0" fontId="4" fillId="0" borderId="0" xfId="0" applyFont="1" applyAlignment="1" applyProtection="1">
      <alignment vertical="top" wrapText="1"/>
    </xf>
    <xf numFmtId="43" fontId="4" fillId="0" borderId="2" xfId="1" applyFont="1" applyFill="1" applyBorder="1" applyAlignment="1" applyProtection="1">
      <alignment vertical="top" wrapText="1"/>
    </xf>
    <xf numFmtId="0" fontId="10" fillId="0" borderId="0" xfId="3" applyFont="1" applyAlignment="1" applyProtection="1">
      <alignment horizontal="center" vertical="top" wrapText="1"/>
    </xf>
    <xf numFmtId="0" fontId="4" fillId="0" borderId="6" xfId="0" applyFont="1" applyBorder="1" applyAlignment="1" applyProtection="1">
      <alignment horizontal="center" vertical="top" wrapText="1"/>
    </xf>
    <xf numFmtId="14" fontId="4" fillId="2" borderId="2" xfId="0" applyNumberFormat="1" applyFont="1" applyFill="1" applyBorder="1" applyAlignment="1" applyProtection="1">
      <alignment horizontal="center" vertical="top" wrapText="1"/>
      <protection locked="0"/>
    </xf>
    <xf numFmtId="0" fontId="4" fillId="0" borderId="0" xfId="0" applyFont="1" applyBorder="1" applyAlignment="1" applyProtection="1">
      <alignment horizontal="center" vertical="top" wrapText="1"/>
    </xf>
    <xf numFmtId="0" fontId="10" fillId="0" borderId="0" xfId="3" applyFont="1" applyAlignment="1" applyProtection="1">
      <alignment horizontal="left"/>
    </xf>
    <xf numFmtId="0" fontId="8" fillId="0" borderId="0" xfId="0" applyFont="1" applyAlignment="1" applyProtection="1">
      <alignment horizontal="left" vertical="top" wrapText="1"/>
    </xf>
    <xf numFmtId="43" fontId="4" fillId="0" borderId="2" xfId="0" applyNumberFormat="1" applyFont="1" applyBorder="1" applyAlignment="1" applyProtection="1">
      <alignment horizontal="right" vertical="top" wrapText="1"/>
    </xf>
    <xf numFmtId="168" fontId="4" fillId="0" borderId="0" xfId="0" applyNumberFormat="1" applyFont="1" applyBorder="1" applyAlignment="1" applyProtection="1">
      <alignment horizontal="center" vertical="top" wrapText="1"/>
    </xf>
    <xf numFmtId="14" fontId="4" fillId="0" borderId="2" xfId="0" applyNumberFormat="1" applyFont="1" applyBorder="1" applyAlignment="1" applyProtection="1">
      <alignment horizontal="center" vertical="top" wrapText="1"/>
    </xf>
    <xf numFmtId="168" fontId="4" fillId="0" borderId="9" xfId="0" applyNumberFormat="1" applyFont="1" applyBorder="1" applyAlignment="1" applyProtection="1">
      <alignment horizontal="center" vertical="top" wrapText="1"/>
    </xf>
    <xf numFmtId="0" fontId="4" fillId="0" borderId="0" xfId="0" applyFont="1" applyFill="1" applyBorder="1" applyAlignment="1" applyProtection="1">
      <alignment horizontal="center" vertical="top" wrapText="1"/>
    </xf>
    <xf numFmtId="10" fontId="4" fillId="0" borderId="2" xfId="6" applyNumberFormat="1" applyFont="1" applyBorder="1" applyAlignment="1" applyProtection="1">
      <alignment horizontal="right" vertical="top" wrapText="1"/>
    </xf>
    <xf numFmtId="43" fontId="4" fillId="0" borderId="2" xfId="1" applyFont="1" applyBorder="1" applyAlignment="1" applyProtection="1">
      <alignment horizontal="right" vertical="top" wrapText="1"/>
    </xf>
    <xf numFmtId="44" fontId="4" fillId="0" borderId="2" xfId="0" applyNumberFormat="1" applyFont="1" applyBorder="1" applyAlignment="1" applyProtection="1">
      <alignment horizontal="center" vertical="top" wrapText="1"/>
    </xf>
    <xf numFmtId="0" fontId="4" fillId="0" borderId="6" xfId="0" applyFont="1" applyBorder="1" applyAlignment="1" applyProtection="1">
      <alignment horizontal="left"/>
    </xf>
    <xf numFmtId="0" fontId="4" fillId="0" borderId="4" xfId="0" applyFont="1" applyBorder="1" applyAlignment="1" applyProtection="1">
      <alignment horizontal="center" vertical="center" wrapText="1"/>
    </xf>
    <xf numFmtId="0" fontId="4" fillId="0" borderId="4" xfId="0" applyFont="1" applyBorder="1" applyAlignment="1" applyProtection="1">
      <alignment horizontal="center" vertical="top" wrapText="1"/>
    </xf>
    <xf numFmtId="0" fontId="4" fillId="0" borderId="4" xfId="0" applyFont="1" applyBorder="1" applyProtection="1"/>
    <xf numFmtId="0" fontId="4" fillId="3" borderId="4" xfId="0" applyFont="1" applyFill="1" applyBorder="1" applyAlignment="1" applyProtection="1">
      <alignment horizontal="center" vertical="top" wrapText="1"/>
    </xf>
    <xf numFmtId="0" fontId="4" fillId="3" borderId="4" xfId="0" applyFont="1" applyFill="1" applyBorder="1" applyAlignment="1" applyProtection="1">
      <alignment horizontal="center" vertical="center" wrapText="1"/>
    </xf>
    <xf numFmtId="0" fontId="4" fillId="0" borderId="0" xfId="0" applyFont="1" applyBorder="1" applyAlignment="1" applyProtection="1">
      <alignment horizontal="left" vertical="top" wrapText="1"/>
    </xf>
    <xf numFmtId="0" fontId="4" fillId="3" borderId="4" xfId="0" applyFont="1" applyFill="1" applyBorder="1" applyAlignment="1" applyProtection="1">
      <alignment horizontal="center" vertical="center" textRotation="90" wrapText="1"/>
    </xf>
    <xf numFmtId="44" fontId="4" fillId="0" borderId="9" xfId="2" applyFont="1" applyFill="1" applyBorder="1" applyAlignment="1" applyProtection="1">
      <alignment horizontal="center" vertical="top" wrapText="1"/>
      <protection locked="0"/>
    </xf>
    <xf numFmtId="44" fontId="4" fillId="0" borderId="2" xfId="2" applyFont="1" applyFill="1" applyBorder="1" applyAlignment="1" applyProtection="1">
      <alignment horizontal="center" vertical="top" wrapText="1"/>
      <protection locked="0"/>
    </xf>
    <xf numFmtId="0" fontId="4" fillId="0" borderId="4" xfId="0" applyFont="1" applyBorder="1" applyAlignment="1" applyProtection="1">
      <alignment wrapText="1"/>
    </xf>
    <xf numFmtId="0" fontId="11" fillId="0" borderId="0" xfId="0" applyFont="1" applyAlignment="1" applyProtection="1">
      <alignment vertical="top" wrapText="1"/>
    </xf>
    <xf numFmtId="0" fontId="3" fillId="0" borderId="0" xfId="0" applyFont="1" applyFill="1" applyAlignment="1" applyProtection="1">
      <alignment horizontal="center" vertical="top" wrapText="1"/>
    </xf>
    <xf numFmtId="0" fontId="4" fillId="0" borderId="2" xfId="0" applyFont="1" applyFill="1" applyBorder="1" applyAlignment="1" applyProtection="1">
      <alignment horizontal="left" vertical="top" wrapText="1"/>
    </xf>
    <xf numFmtId="0" fontId="4" fillId="0" borderId="5" xfId="0" applyFont="1" applyFill="1" applyBorder="1" applyAlignment="1" applyProtection="1">
      <alignment horizontal="left" vertical="top" wrapText="1"/>
    </xf>
    <xf numFmtId="0" fontId="3" fillId="0" borderId="0" xfId="5" applyFont="1" applyAlignment="1">
      <alignment horizontal="center" wrapText="1"/>
    </xf>
    <xf numFmtId="0" fontId="10" fillId="0" borderId="0" xfId="3" applyFont="1" applyAlignment="1" applyProtection="1">
      <alignment horizontal="center"/>
    </xf>
    <xf numFmtId="0" fontId="3" fillId="0" borderId="0" xfId="0" applyFont="1" applyFill="1" applyAlignment="1" applyProtection="1">
      <alignment horizontal="left" vertical="top" wrapText="1"/>
    </xf>
    <xf numFmtId="0" fontId="4" fillId="0" borderId="0" xfId="0" applyNumberFormat="1" applyFont="1" applyFill="1" applyBorder="1" applyAlignment="1" applyProtection="1">
      <alignment horizontal="left"/>
    </xf>
    <xf numFmtId="14" fontId="4" fillId="0" borderId="0" xfId="0" applyNumberFormat="1" applyFont="1" applyFill="1" applyBorder="1" applyAlignment="1" applyProtection="1">
      <alignment horizontal="right"/>
    </xf>
    <xf numFmtId="44" fontId="4" fillId="0" borderId="0" xfId="2" applyFont="1" applyFill="1" applyBorder="1" applyAlignment="1">
      <alignment horizontal="right"/>
    </xf>
    <xf numFmtId="10" fontId="4" fillId="0" borderId="0" xfId="6" applyNumberFormat="1" applyFont="1" applyFill="1" applyBorder="1" applyAlignment="1">
      <alignment horizontal="right"/>
    </xf>
    <xf numFmtId="0" fontId="3" fillId="0" borderId="0" xfId="0" applyFont="1" applyBorder="1" applyAlignment="1">
      <alignment horizontal="left"/>
    </xf>
    <xf numFmtId="44" fontId="4" fillId="0" borderId="0" xfId="0" applyNumberFormat="1" applyFont="1" applyFill="1" applyBorder="1" applyAlignment="1">
      <alignment horizontal="right"/>
    </xf>
    <xf numFmtId="0" fontId="4" fillId="0" borderId="0" xfId="0" applyFont="1" applyFill="1" applyBorder="1" applyAlignment="1">
      <alignment horizontal="right"/>
    </xf>
    <xf numFmtId="0" fontId="3" fillId="0" borderId="0" xfId="2" applyNumberFormat="1" applyFont="1" applyFill="1" applyAlignment="1">
      <alignment horizontal="left"/>
    </xf>
    <xf numFmtId="0" fontId="3" fillId="0" borderId="0" xfId="2" applyNumberFormat="1" applyFont="1" applyFill="1" applyBorder="1" applyAlignment="1">
      <alignment horizontal="left"/>
    </xf>
    <xf numFmtId="14" fontId="4" fillId="0" borderId="0" xfId="2" applyNumberFormat="1" applyFont="1" applyFill="1" applyBorder="1" applyAlignment="1" applyProtection="1">
      <alignment horizontal="right"/>
    </xf>
    <xf numFmtId="0" fontId="3" fillId="0" borderId="0" xfId="0" applyFont="1" applyBorder="1" applyAlignment="1" applyProtection="1">
      <alignment horizontal="center" wrapText="1"/>
    </xf>
    <xf numFmtId="0" fontId="3" fillId="0" borderId="2" xfId="0" applyFont="1" applyBorder="1" applyAlignment="1" applyProtection="1">
      <alignment horizontal="center" wrapText="1"/>
    </xf>
    <xf numFmtId="0" fontId="6" fillId="0" borderId="4" xfId="0" applyFont="1" applyBorder="1" applyAlignment="1" applyProtection="1">
      <alignment horizontal="center" vertical="top" wrapText="1"/>
    </xf>
    <xf numFmtId="0" fontId="4" fillId="0" borderId="10" xfId="0" applyFont="1" applyBorder="1" applyAlignment="1" applyProtection="1">
      <alignment horizontal="center" vertical="top" wrapText="1"/>
    </xf>
    <xf numFmtId="0" fontId="4" fillId="0" borderId="5" xfId="0" applyFont="1" applyBorder="1" applyAlignment="1" applyProtection="1">
      <alignment horizontal="center" vertical="top" wrapText="1"/>
    </xf>
    <xf numFmtId="0" fontId="4" fillId="0" borderId="11" xfId="0" applyFont="1" applyBorder="1" applyAlignment="1" applyProtection="1">
      <alignment horizontal="center" vertical="top" wrapText="1"/>
    </xf>
    <xf numFmtId="44" fontId="4" fillId="2" borderId="2" xfId="2" applyFont="1" applyFill="1" applyBorder="1" applyAlignment="1" applyProtection="1">
      <alignment horizontal="right" vertical="top" wrapText="1"/>
      <protection locked="0"/>
    </xf>
    <xf numFmtId="43" fontId="4" fillId="0" borderId="2" xfId="1" applyFont="1" applyFill="1" applyBorder="1" applyAlignment="1" applyProtection="1">
      <alignment horizontal="center" vertical="top" wrapText="1"/>
    </xf>
    <xf numFmtId="0" fontId="4" fillId="0" borderId="0" xfId="0" applyNumberFormat="1" applyFont="1" applyAlignment="1" applyProtection="1">
      <alignment horizontal="left" vertical="top" wrapText="1" readingOrder="1"/>
    </xf>
    <xf numFmtId="0" fontId="4" fillId="0" borderId="9" xfId="0" applyFont="1" applyBorder="1" applyAlignment="1" applyProtection="1">
      <alignment horizontal="left" vertical="top" wrapText="1"/>
    </xf>
    <xf numFmtId="0" fontId="4" fillId="0" borderId="0" xfId="0" applyFont="1" applyBorder="1" applyAlignment="1" applyProtection="1">
      <alignment horizontal="left"/>
    </xf>
    <xf numFmtId="44" fontId="4" fillId="4" borderId="2" xfId="0" applyNumberFormat="1" applyFont="1" applyFill="1" applyBorder="1" applyAlignment="1" applyProtection="1">
      <alignment horizontal="right" vertical="top" wrapText="1"/>
      <protection locked="0"/>
    </xf>
    <xf numFmtId="0" fontId="4" fillId="4" borderId="2" xfId="0" applyFont="1" applyFill="1" applyBorder="1" applyAlignment="1" applyProtection="1">
      <alignment horizontal="right" vertical="top" wrapText="1"/>
      <protection locked="0"/>
    </xf>
    <xf numFmtId="0" fontId="12" fillId="2" borderId="4" xfId="1" applyNumberFormat="1" applyFont="1" applyFill="1" applyBorder="1" applyAlignment="1" applyProtection="1">
      <alignment horizontal="center"/>
      <protection locked="0"/>
    </xf>
    <xf numFmtId="0" fontId="3" fillId="0" borderId="4" xfId="0" applyFont="1" applyBorder="1" applyAlignment="1" applyProtection="1">
      <alignment horizontal="center"/>
    </xf>
    <xf numFmtId="0" fontId="3" fillId="0" borderId="0" xfId="0" applyFont="1" applyBorder="1" applyAlignment="1" applyProtection="1">
      <alignment horizontal="center"/>
    </xf>
    <xf numFmtId="43" fontId="12" fillId="0" borderId="10" xfId="1" applyFont="1" applyFill="1" applyBorder="1" applyAlignment="1" applyProtection="1">
      <alignment horizontal="center"/>
    </xf>
    <xf numFmtId="43" fontId="12" fillId="0" borderId="5" xfId="1" applyFont="1" applyFill="1" applyBorder="1" applyAlignment="1" applyProtection="1">
      <alignment horizontal="center"/>
    </xf>
    <xf numFmtId="43" fontId="12" fillId="0" borderId="11" xfId="1" applyFont="1" applyFill="1" applyBorder="1" applyAlignment="1" applyProtection="1">
      <alignment horizontal="center"/>
    </xf>
    <xf numFmtId="0" fontId="3" fillId="0" borderId="4" xfId="0" applyFont="1" applyBorder="1" applyAlignment="1" applyProtection="1">
      <alignment horizontal="center" wrapText="1"/>
    </xf>
    <xf numFmtId="0" fontId="4" fillId="2" borderId="2" xfId="0" applyFont="1" applyFill="1" applyBorder="1" applyAlignment="1" applyProtection="1">
      <alignment horizontal="right" vertical="top" wrapText="1"/>
      <protection locked="0"/>
    </xf>
    <xf numFmtId="43" fontId="4" fillId="0" borderId="2" xfId="0" applyNumberFormat="1" applyFont="1" applyBorder="1" applyAlignment="1" applyProtection="1">
      <alignment horizontal="center" vertical="top" wrapText="1"/>
    </xf>
    <xf numFmtId="14" fontId="4" fillId="2" borderId="2" xfId="0" applyNumberFormat="1" applyFont="1" applyFill="1" applyBorder="1" applyAlignment="1" applyProtection="1">
      <alignment horizontal="right" vertical="top" wrapText="1"/>
      <protection locked="0"/>
    </xf>
    <xf numFmtId="14" fontId="12" fillId="2" borderId="4" xfId="1" applyNumberFormat="1" applyFont="1" applyFill="1" applyBorder="1" applyAlignment="1" applyProtection="1">
      <alignment horizontal="center"/>
      <protection locked="0"/>
    </xf>
    <xf numFmtId="43" fontId="12" fillId="2" borderId="4" xfId="1" applyFont="1" applyFill="1" applyBorder="1" applyAlignment="1" applyProtection="1">
      <alignment horizontal="center"/>
      <protection locked="0"/>
    </xf>
    <xf numFmtId="43" fontId="12" fillId="0" borderId="10" xfId="1" applyFont="1" applyBorder="1" applyAlignment="1" applyProtection="1">
      <alignment horizontal="center"/>
    </xf>
    <xf numFmtId="43" fontId="12" fillId="0" borderId="11" xfId="1" applyFont="1" applyBorder="1" applyAlignment="1" applyProtection="1">
      <alignment horizontal="center"/>
    </xf>
    <xf numFmtId="43" fontId="13" fillId="0" borderId="10" xfId="1" applyFont="1" applyBorder="1" applyAlignment="1" applyProtection="1">
      <alignment horizontal="center"/>
    </xf>
    <xf numFmtId="43" fontId="13" fillId="0" borderId="5" xfId="1" applyFont="1" applyBorder="1" applyAlignment="1" applyProtection="1">
      <alignment horizontal="center"/>
    </xf>
    <xf numFmtId="43" fontId="13" fillId="0" borderId="11" xfId="1" applyFont="1" applyBorder="1" applyAlignment="1" applyProtection="1">
      <alignment horizontal="center"/>
    </xf>
    <xf numFmtId="0" fontId="12" fillId="2" borderId="4" xfId="2" applyNumberFormat="1" applyFont="1" applyFill="1" applyBorder="1" applyAlignment="1" applyProtection="1">
      <alignment horizontal="center"/>
      <protection locked="0"/>
    </xf>
    <xf numFmtId="14" fontId="12" fillId="2" borderId="4" xfId="2" applyNumberFormat="1" applyFont="1" applyFill="1" applyBorder="1" applyAlignment="1" applyProtection="1">
      <alignment horizontal="center"/>
      <protection locked="0"/>
    </xf>
    <xf numFmtId="44" fontId="12" fillId="2" borderId="4" xfId="2" applyFont="1" applyFill="1" applyBorder="1" applyAlignment="1" applyProtection="1">
      <alignment horizontal="center"/>
      <protection locked="0"/>
    </xf>
    <xf numFmtId="44" fontId="12" fillId="0" borderId="10" xfId="2" applyFont="1" applyFill="1" applyBorder="1" applyAlignment="1" applyProtection="1">
      <alignment horizontal="center"/>
    </xf>
    <xf numFmtId="44" fontId="12" fillId="0" borderId="5" xfId="2" applyFont="1" applyFill="1" applyBorder="1" applyAlignment="1" applyProtection="1">
      <alignment horizontal="center"/>
    </xf>
    <xf numFmtId="44" fontId="12" fillId="0" borderId="11" xfId="2" applyFont="1" applyFill="1" applyBorder="1" applyAlignment="1" applyProtection="1">
      <alignment horizontal="center"/>
    </xf>
    <xf numFmtId="0" fontId="4" fillId="0" borderId="0" xfId="0" applyFont="1" applyFill="1" applyAlignment="1" applyProtection="1">
      <alignment horizontal="center" vertical="top" wrapText="1"/>
    </xf>
    <xf numFmtId="0" fontId="4" fillId="0" borderId="0" xfId="0" applyFont="1" applyFill="1" applyBorder="1" applyAlignment="1" applyProtection="1">
      <alignment horizontal="left" vertical="top" wrapText="1"/>
    </xf>
    <xf numFmtId="44" fontId="4" fillId="0" borderId="0" xfId="0" applyNumberFormat="1" applyFont="1" applyFill="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horizontal="left"/>
    </xf>
    <xf numFmtId="44" fontId="4" fillId="0" borderId="0" xfId="2" applyFont="1" applyFill="1" applyBorder="1" applyAlignment="1">
      <alignment horizontal="center"/>
    </xf>
  </cellXfs>
  <cellStyles count="7">
    <cellStyle name="Comma" xfId="1" builtinId="3"/>
    <cellStyle name="Currency" xfId="2" builtinId="4"/>
    <cellStyle name="Hyperlink" xfId="3" builtinId="8"/>
    <cellStyle name="Normal" xfId="0" builtinId="0"/>
    <cellStyle name="Normal 2" xfId="4"/>
    <cellStyle name="Normal_Worksheets" xfId="5"/>
    <cellStyle name="Percent" xfId="6"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00" b="1" i="0" u="none" strike="noStrike" baseline="0">
                <a:solidFill>
                  <a:srgbClr val="000000"/>
                </a:solidFill>
                <a:latin typeface="Times New Roman"/>
                <a:ea typeface="Times New Roman"/>
                <a:cs typeface="Times New Roman"/>
              </a:defRPr>
            </a:pPr>
            <a:r>
              <a:t>Nominal Discount Rates</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Lit>
          </c:val>
          <c:smooth val="0"/>
          <c:extLst>
            <c:ext xmlns:c16="http://schemas.microsoft.com/office/drawing/2014/chart" uri="{C3380CC4-5D6E-409C-BE32-E72D297353CC}">
              <c16:uniqueId val="{00000000-C2D4-45A7-BEEB-C74B5E95D553}"/>
            </c:ext>
          </c:extLst>
        </c:ser>
        <c:dLbls>
          <c:showLegendKey val="0"/>
          <c:showVal val="0"/>
          <c:showCatName val="0"/>
          <c:showSerName val="0"/>
          <c:showPercent val="0"/>
          <c:showBubbleSize val="0"/>
        </c:dLbls>
        <c:marker val="1"/>
        <c:smooth val="0"/>
        <c:axId val="131600384"/>
        <c:axId val="56335680"/>
      </c:lineChart>
      <c:catAx>
        <c:axId val="131600384"/>
        <c:scaling>
          <c:orientation val="minMax"/>
        </c:scaling>
        <c:delete val="0"/>
        <c:axPos val="b"/>
        <c:title>
          <c:tx>
            <c:rich>
              <a:bodyPr/>
              <a:lstStyle/>
              <a:p>
                <a:pPr>
                  <a:defRPr sz="250" b="1" i="0" u="none" strike="noStrike" baseline="0">
                    <a:solidFill>
                      <a:srgbClr val="000000"/>
                    </a:solidFill>
                    <a:latin typeface="Times New Roman"/>
                    <a:ea typeface="Times New Roman"/>
                    <a:cs typeface="Times New Roman"/>
                  </a:defRPr>
                </a:pPr>
                <a:r>
                  <a:t>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Times New Roman"/>
                <a:ea typeface="Times New Roman"/>
                <a:cs typeface="Times New Roman"/>
              </a:defRPr>
            </a:pPr>
            <a:endParaRPr lang="en-US"/>
          </a:p>
        </c:txPr>
        <c:crossAx val="56335680"/>
        <c:crosses val="autoZero"/>
        <c:auto val="1"/>
        <c:lblAlgn val="ctr"/>
        <c:lblOffset val="100"/>
        <c:tickLblSkip val="1"/>
        <c:tickMarkSkip val="1"/>
        <c:noMultiLvlLbl val="0"/>
      </c:catAx>
      <c:valAx>
        <c:axId val="56335680"/>
        <c:scaling>
          <c:orientation val="minMax"/>
          <c:min val="0.02"/>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Times New Roman"/>
                <a:ea typeface="Times New Roman"/>
                <a:cs typeface="Times New Roman"/>
              </a:defRPr>
            </a:pPr>
            <a:endParaRPr lang="en-US"/>
          </a:p>
        </c:txPr>
        <c:crossAx val="131600384"/>
        <c:crosses val="autoZero"/>
        <c:crossBetween val="between"/>
        <c:majorUnit val="5.0000000000000001E-3"/>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00" b="1" i="0" u="none" strike="noStrike" baseline="0">
                <a:solidFill>
                  <a:srgbClr val="000000"/>
                </a:solidFill>
                <a:latin typeface="Times New Roman"/>
                <a:ea typeface="Times New Roman"/>
                <a:cs typeface="Times New Roman"/>
              </a:defRPr>
            </a:pPr>
            <a:r>
              <a:t>Nominal Discount Rates</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28"/>
              <c:pt idx="0">
                <c:v>5.3999999999999999E-2</c:v>
              </c:pt>
              <c:pt idx="1">
                <c:v>5.3999999999999999E-2</c:v>
              </c:pt>
              <c:pt idx="2">
                <c:v>5.3999999999999999E-2</c:v>
              </c:pt>
              <c:pt idx="3">
                <c:v>5.3999999999999999E-2</c:v>
              </c:pt>
              <c:pt idx="4">
                <c:v>5.3999999999999999E-2</c:v>
              </c:pt>
              <c:pt idx="5">
                <c:v>5.3999999999999999E-2</c:v>
              </c:pt>
              <c:pt idx="6">
                <c:v>5.3999999999999999E-2</c:v>
              </c:pt>
              <c:pt idx="7">
                <c:v>5.3999999999999999E-2</c:v>
              </c:pt>
              <c:pt idx="8">
                <c:v>5.3949999999999998E-2</c:v>
              </c:pt>
              <c:pt idx="9">
                <c:v>5.3899999999999997E-2</c:v>
              </c:pt>
              <c:pt idx="10">
                <c:v>5.3849999999999995E-2</c:v>
              </c:pt>
              <c:pt idx="11">
                <c:v>5.3799999999999994E-2</c:v>
              </c:pt>
              <c:pt idx="12">
                <c:v>5.3749999999999992E-2</c:v>
              </c:pt>
              <c:pt idx="13">
                <c:v>5.3699999999999991E-2</c:v>
              </c:pt>
              <c:pt idx="14">
                <c:v>5.3649999999999989E-2</c:v>
              </c:pt>
              <c:pt idx="15">
                <c:v>5.3599999999999988E-2</c:v>
              </c:pt>
              <c:pt idx="16">
                <c:v>5.3549999999999986E-2</c:v>
              </c:pt>
              <c:pt idx="17">
                <c:v>5.3499999999999985E-2</c:v>
              </c:pt>
              <c:pt idx="18">
                <c:v>5.3449999999999984E-2</c:v>
              </c:pt>
              <c:pt idx="19">
                <c:v>5.3399999999999982E-2</c:v>
              </c:pt>
              <c:pt idx="20">
                <c:v>5.3349999999999981E-2</c:v>
              </c:pt>
              <c:pt idx="21">
                <c:v>5.3299999999999979E-2</c:v>
              </c:pt>
              <c:pt idx="22">
                <c:v>5.3249999999999978E-2</c:v>
              </c:pt>
              <c:pt idx="23">
                <c:v>5.3199999999999976E-2</c:v>
              </c:pt>
              <c:pt idx="24">
                <c:v>5.3149999999999975E-2</c:v>
              </c:pt>
              <c:pt idx="25">
                <c:v>5.3099999999999974E-2</c:v>
              </c:pt>
              <c:pt idx="26">
                <c:v>5.3049999999999972E-2</c:v>
              </c:pt>
              <c:pt idx="27">
                <c:v>5.2999999999999999E-2</c:v>
              </c:pt>
            </c:numLit>
          </c:val>
          <c:smooth val="0"/>
          <c:extLst>
            <c:ext xmlns:c16="http://schemas.microsoft.com/office/drawing/2014/chart" uri="{C3380CC4-5D6E-409C-BE32-E72D297353CC}">
              <c16:uniqueId val="{00000000-9292-4E25-9CBA-C113FB5ACA93}"/>
            </c:ext>
          </c:extLst>
        </c:ser>
        <c:dLbls>
          <c:showLegendKey val="0"/>
          <c:showVal val="0"/>
          <c:showCatName val="0"/>
          <c:showSerName val="0"/>
          <c:showPercent val="0"/>
          <c:showBubbleSize val="0"/>
        </c:dLbls>
        <c:marker val="1"/>
        <c:smooth val="0"/>
        <c:axId val="131603968"/>
        <c:axId val="129272064"/>
      </c:lineChart>
      <c:catAx>
        <c:axId val="131603968"/>
        <c:scaling>
          <c:orientation val="minMax"/>
        </c:scaling>
        <c:delete val="0"/>
        <c:axPos val="b"/>
        <c:title>
          <c:tx>
            <c:rich>
              <a:bodyPr/>
              <a:lstStyle/>
              <a:p>
                <a:pPr>
                  <a:defRPr sz="250" b="1" i="0" u="none" strike="noStrike" baseline="0">
                    <a:solidFill>
                      <a:srgbClr val="000000"/>
                    </a:solidFill>
                    <a:latin typeface="Times New Roman"/>
                    <a:ea typeface="Times New Roman"/>
                    <a:cs typeface="Times New Roman"/>
                  </a:defRPr>
                </a:pPr>
                <a:r>
                  <a:t>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Times New Roman"/>
                <a:ea typeface="Times New Roman"/>
                <a:cs typeface="Times New Roman"/>
              </a:defRPr>
            </a:pPr>
            <a:endParaRPr lang="en-US"/>
          </a:p>
        </c:txPr>
        <c:crossAx val="129272064"/>
        <c:crosses val="autoZero"/>
        <c:auto val="1"/>
        <c:lblAlgn val="ctr"/>
        <c:lblOffset val="100"/>
        <c:tickLblSkip val="1"/>
        <c:tickMarkSkip val="1"/>
        <c:noMultiLvlLbl val="0"/>
      </c:catAx>
      <c:valAx>
        <c:axId val="129272064"/>
        <c:scaling>
          <c:orientation val="minMax"/>
          <c:min val="0.02"/>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Times New Roman"/>
                <a:ea typeface="Times New Roman"/>
                <a:cs typeface="Times New Roman"/>
              </a:defRPr>
            </a:pPr>
            <a:endParaRPr lang="en-US"/>
          </a:p>
        </c:txPr>
        <c:crossAx val="131603968"/>
        <c:crosses val="autoZero"/>
        <c:crossBetween val="between"/>
        <c:majorUnit val="5.0000000000000001E-3"/>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00" b="1" i="0" u="none" strike="noStrike" baseline="0">
                <a:solidFill>
                  <a:srgbClr val="000000"/>
                </a:solidFill>
                <a:latin typeface="Times New Roman"/>
                <a:ea typeface="Times New Roman"/>
                <a:cs typeface="Times New Roman"/>
              </a:defRPr>
            </a:pPr>
            <a:r>
              <a:t>Nominal Discount Rates</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Lit>
          </c:val>
          <c:smooth val="0"/>
          <c:extLst>
            <c:ext xmlns:c16="http://schemas.microsoft.com/office/drawing/2014/chart" uri="{C3380CC4-5D6E-409C-BE32-E72D297353CC}">
              <c16:uniqueId val="{00000000-F943-4E84-A0FB-7BDDA67A00A4}"/>
            </c:ext>
          </c:extLst>
        </c:ser>
        <c:dLbls>
          <c:showLegendKey val="0"/>
          <c:showVal val="0"/>
          <c:showCatName val="0"/>
          <c:showSerName val="0"/>
          <c:showPercent val="0"/>
          <c:showBubbleSize val="0"/>
        </c:dLbls>
        <c:marker val="1"/>
        <c:smooth val="0"/>
        <c:axId val="132857856"/>
        <c:axId val="129273792"/>
      </c:lineChart>
      <c:catAx>
        <c:axId val="132857856"/>
        <c:scaling>
          <c:orientation val="minMax"/>
        </c:scaling>
        <c:delete val="0"/>
        <c:axPos val="b"/>
        <c:title>
          <c:tx>
            <c:rich>
              <a:bodyPr/>
              <a:lstStyle/>
              <a:p>
                <a:pPr>
                  <a:defRPr sz="250" b="1" i="0" u="none" strike="noStrike" baseline="0">
                    <a:solidFill>
                      <a:srgbClr val="000000"/>
                    </a:solidFill>
                    <a:latin typeface="Times New Roman"/>
                    <a:ea typeface="Times New Roman"/>
                    <a:cs typeface="Times New Roman"/>
                  </a:defRPr>
                </a:pPr>
                <a:r>
                  <a:t>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Times New Roman"/>
                <a:ea typeface="Times New Roman"/>
                <a:cs typeface="Times New Roman"/>
              </a:defRPr>
            </a:pPr>
            <a:endParaRPr lang="en-US"/>
          </a:p>
        </c:txPr>
        <c:crossAx val="129273792"/>
        <c:crosses val="autoZero"/>
        <c:auto val="1"/>
        <c:lblAlgn val="ctr"/>
        <c:lblOffset val="100"/>
        <c:tickLblSkip val="1"/>
        <c:tickMarkSkip val="1"/>
        <c:noMultiLvlLbl val="0"/>
      </c:catAx>
      <c:valAx>
        <c:axId val="129273792"/>
        <c:scaling>
          <c:orientation val="minMax"/>
          <c:min val="0.02"/>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Times New Roman"/>
                <a:ea typeface="Times New Roman"/>
                <a:cs typeface="Times New Roman"/>
              </a:defRPr>
            </a:pPr>
            <a:endParaRPr lang="en-US"/>
          </a:p>
        </c:txPr>
        <c:crossAx val="132857856"/>
        <c:crosses val="autoZero"/>
        <c:crossBetween val="between"/>
        <c:majorUnit val="5.0000000000000001E-3"/>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00" b="1" i="0" u="none" strike="noStrike" baseline="0">
                <a:solidFill>
                  <a:srgbClr val="000000"/>
                </a:solidFill>
                <a:latin typeface="Times New Roman"/>
                <a:ea typeface="Times New Roman"/>
                <a:cs typeface="Times New Roman"/>
              </a:defRPr>
            </a:pPr>
            <a:r>
              <a:t>Nominal Discount Rates</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28"/>
              <c:pt idx="0">
                <c:v>5.3999999999999999E-2</c:v>
              </c:pt>
              <c:pt idx="1">
                <c:v>5.3999999999999999E-2</c:v>
              </c:pt>
              <c:pt idx="2">
                <c:v>5.3999999999999999E-2</c:v>
              </c:pt>
              <c:pt idx="3">
                <c:v>5.3999999999999999E-2</c:v>
              </c:pt>
              <c:pt idx="4">
                <c:v>5.3999999999999999E-2</c:v>
              </c:pt>
              <c:pt idx="5">
                <c:v>5.3999999999999999E-2</c:v>
              </c:pt>
              <c:pt idx="6">
                <c:v>5.3999999999999999E-2</c:v>
              </c:pt>
              <c:pt idx="7">
                <c:v>5.3999999999999999E-2</c:v>
              </c:pt>
              <c:pt idx="8">
                <c:v>5.3949999999999998E-2</c:v>
              </c:pt>
              <c:pt idx="9">
                <c:v>5.3899999999999997E-2</c:v>
              </c:pt>
              <c:pt idx="10">
                <c:v>5.3849999999999995E-2</c:v>
              </c:pt>
              <c:pt idx="11">
                <c:v>5.3799999999999994E-2</c:v>
              </c:pt>
              <c:pt idx="12">
                <c:v>5.3749999999999992E-2</c:v>
              </c:pt>
              <c:pt idx="13">
                <c:v>5.3699999999999991E-2</c:v>
              </c:pt>
              <c:pt idx="14">
                <c:v>5.3649999999999989E-2</c:v>
              </c:pt>
              <c:pt idx="15">
                <c:v>5.3599999999999988E-2</c:v>
              </c:pt>
              <c:pt idx="16">
                <c:v>5.3549999999999986E-2</c:v>
              </c:pt>
              <c:pt idx="17">
                <c:v>5.3499999999999985E-2</c:v>
              </c:pt>
              <c:pt idx="18">
                <c:v>5.3449999999999984E-2</c:v>
              </c:pt>
              <c:pt idx="19">
                <c:v>5.3399999999999982E-2</c:v>
              </c:pt>
              <c:pt idx="20">
                <c:v>5.3349999999999981E-2</c:v>
              </c:pt>
              <c:pt idx="21">
                <c:v>5.3299999999999979E-2</c:v>
              </c:pt>
              <c:pt idx="22">
                <c:v>5.3249999999999978E-2</c:v>
              </c:pt>
              <c:pt idx="23">
                <c:v>5.3199999999999976E-2</c:v>
              </c:pt>
              <c:pt idx="24">
                <c:v>5.3149999999999975E-2</c:v>
              </c:pt>
              <c:pt idx="25">
                <c:v>5.3099999999999974E-2</c:v>
              </c:pt>
              <c:pt idx="26">
                <c:v>5.3049999999999972E-2</c:v>
              </c:pt>
              <c:pt idx="27">
                <c:v>5.2999999999999999E-2</c:v>
              </c:pt>
            </c:numLit>
          </c:val>
          <c:smooth val="0"/>
          <c:extLst>
            <c:ext xmlns:c16="http://schemas.microsoft.com/office/drawing/2014/chart" uri="{C3380CC4-5D6E-409C-BE32-E72D297353CC}">
              <c16:uniqueId val="{00000000-1F00-46C4-89F8-8ADDBA8667E6}"/>
            </c:ext>
          </c:extLst>
        </c:ser>
        <c:dLbls>
          <c:showLegendKey val="0"/>
          <c:showVal val="0"/>
          <c:showCatName val="0"/>
          <c:showSerName val="0"/>
          <c:showPercent val="0"/>
          <c:showBubbleSize val="0"/>
        </c:dLbls>
        <c:marker val="1"/>
        <c:smooth val="0"/>
        <c:axId val="131600896"/>
        <c:axId val="129276096"/>
      </c:lineChart>
      <c:catAx>
        <c:axId val="131600896"/>
        <c:scaling>
          <c:orientation val="minMax"/>
        </c:scaling>
        <c:delete val="0"/>
        <c:axPos val="b"/>
        <c:title>
          <c:tx>
            <c:rich>
              <a:bodyPr/>
              <a:lstStyle/>
              <a:p>
                <a:pPr>
                  <a:defRPr sz="250" b="1" i="0" u="none" strike="noStrike" baseline="0">
                    <a:solidFill>
                      <a:srgbClr val="000000"/>
                    </a:solidFill>
                    <a:latin typeface="Times New Roman"/>
                    <a:ea typeface="Times New Roman"/>
                    <a:cs typeface="Times New Roman"/>
                  </a:defRPr>
                </a:pPr>
                <a:r>
                  <a:t>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Times New Roman"/>
                <a:ea typeface="Times New Roman"/>
                <a:cs typeface="Times New Roman"/>
              </a:defRPr>
            </a:pPr>
            <a:endParaRPr lang="en-US"/>
          </a:p>
        </c:txPr>
        <c:crossAx val="129276096"/>
        <c:crosses val="autoZero"/>
        <c:auto val="1"/>
        <c:lblAlgn val="ctr"/>
        <c:lblOffset val="100"/>
        <c:tickLblSkip val="1"/>
        <c:tickMarkSkip val="1"/>
        <c:noMultiLvlLbl val="0"/>
      </c:catAx>
      <c:valAx>
        <c:axId val="129276096"/>
        <c:scaling>
          <c:orientation val="minMax"/>
          <c:min val="0.02"/>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Times New Roman"/>
                <a:ea typeface="Times New Roman"/>
                <a:cs typeface="Times New Roman"/>
              </a:defRPr>
            </a:pPr>
            <a:endParaRPr lang="en-US"/>
          </a:p>
        </c:txPr>
        <c:crossAx val="131600896"/>
        <c:crosses val="autoZero"/>
        <c:crossBetween val="between"/>
        <c:majorUnit val="5.0000000000000001E-3"/>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114300</xdr:colOff>
      <xdr:row>0</xdr:row>
      <xdr:rowOff>0</xdr:rowOff>
    </xdr:from>
    <xdr:to>
      <xdr:col>7</xdr:col>
      <xdr:colOff>647700</xdr:colOff>
      <xdr:row>0</xdr:row>
      <xdr:rowOff>0</xdr:rowOff>
    </xdr:to>
    <xdr:graphicFrame macro="">
      <xdr:nvGraphicFramePr>
        <xdr:cNvPr id="137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523875</xdr:colOff>
      <xdr:row>0</xdr:row>
      <xdr:rowOff>0</xdr:rowOff>
    </xdr:from>
    <xdr:to>
      <xdr:col>6</xdr:col>
      <xdr:colOff>285750</xdr:colOff>
      <xdr:row>0</xdr:row>
      <xdr:rowOff>0</xdr:rowOff>
    </xdr:to>
    <xdr:sp macro="" textlink="">
      <xdr:nvSpPr>
        <xdr:cNvPr id="1026" name="Text Box 2"/>
        <xdr:cNvSpPr txBox="1">
          <a:spLocks noChangeArrowheads="1"/>
        </xdr:cNvSpPr>
      </xdr:nvSpPr>
      <xdr:spPr bwMode="auto">
        <a:xfrm>
          <a:off x="2924175" y="0"/>
          <a:ext cx="1819275" cy="0"/>
        </a:xfrm>
        <a:prstGeom prst="rect">
          <a:avLst/>
        </a:prstGeom>
        <a:solidFill>
          <a:srgbClr val="FFFFFF"/>
        </a:solidFill>
        <a:ln w="9525">
          <a:solidFill>
            <a:srgbClr val="000000"/>
          </a:solidFill>
          <a:miter lim="800000"/>
          <a:headEnd/>
          <a:tailEnd/>
        </a:ln>
      </xdr:spPr>
      <xdr:txBody>
        <a:bodyPr vertOverflow="clip" wrap="square" lIns="36576" tIns="32004" rIns="36576" bIns="0" anchor="t" upright="1"/>
        <a:lstStyle/>
        <a:p>
          <a:pPr algn="ctr" rtl="0">
            <a:defRPr sz="1000"/>
          </a:pPr>
          <a:r>
            <a:rPr lang="en-US" sz="1600" b="1" i="0" strike="noStrike">
              <a:solidFill>
                <a:srgbClr val="000000"/>
              </a:solidFill>
              <a:latin typeface="Times New Roman"/>
              <a:cs typeface="Times New Roman"/>
            </a:rPr>
            <a:t>Year - 1994</a:t>
          </a:r>
        </a:p>
      </xdr:txBody>
    </xdr:sp>
    <xdr:clientData/>
  </xdr:twoCellAnchor>
  <xdr:twoCellAnchor>
    <xdr:from>
      <xdr:col>2</xdr:col>
      <xdr:colOff>114300</xdr:colOff>
      <xdr:row>0</xdr:row>
      <xdr:rowOff>0</xdr:rowOff>
    </xdr:from>
    <xdr:to>
      <xdr:col>7</xdr:col>
      <xdr:colOff>647700</xdr:colOff>
      <xdr:row>0</xdr:row>
      <xdr:rowOff>0</xdr:rowOff>
    </xdr:to>
    <xdr:graphicFrame macro="">
      <xdr:nvGraphicFramePr>
        <xdr:cNvPr id="137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523875</xdr:colOff>
      <xdr:row>0</xdr:row>
      <xdr:rowOff>0</xdr:rowOff>
    </xdr:from>
    <xdr:to>
      <xdr:col>6</xdr:col>
      <xdr:colOff>285750</xdr:colOff>
      <xdr:row>0</xdr:row>
      <xdr:rowOff>0</xdr:rowOff>
    </xdr:to>
    <xdr:sp macro="" textlink="">
      <xdr:nvSpPr>
        <xdr:cNvPr id="1028" name="Text Box 4"/>
        <xdr:cNvSpPr txBox="1">
          <a:spLocks noChangeArrowheads="1"/>
        </xdr:cNvSpPr>
      </xdr:nvSpPr>
      <xdr:spPr bwMode="auto">
        <a:xfrm>
          <a:off x="2924175" y="0"/>
          <a:ext cx="1819275" cy="0"/>
        </a:xfrm>
        <a:prstGeom prst="rect">
          <a:avLst/>
        </a:prstGeom>
        <a:solidFill>
          <a:srgbClr val="FFFFFF"/>
        </a:solidFill>
        <a:ln w="9525">
          <a:solidFill>
            <a:srgbClr val="000000"/>
          </a:solidFill>
          <a:miter lim="800000"/>
          <a:headEnd/>
          <a:tailEnd/>
        </a:ln>
      </xdr:spPr>
      <xdr:txBody>
        <a:bodyPr vertOverflow="clip" wrap="square" lIns="36576" tIns="32004" rIns="36576" bIns="0" anchor="t" upright="1"/>
        <a:lstStyle/>
        <a:p>
          <a:pPr algn="ctr" rtl="0">
            <a:defRPr sz="1000"/>
          </a:pPr>
          <a:r>
            <a:rPr lang="en-US" sz="1600" b="1" i="0" strike="noStrike">
              <a:solidFill>
                <a:srgbClr val="000000"/>
              </a:solidFill>
              <a:latin typeface="Times New Roman"/>
              <a:cs typeface="Times New Roman"/>
            </a:rPr>
            <a:t>Year -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114300</xdr:colOff>
      <xdr:row>0</xdr:row>
      <xdr:rowOff>0</xdr:rowOff>
    </xdr:from>
    <xdr:to>
      <xdr:col>7</xdr:col>
      <xdr:colOff>647700</xdr:colOff>
      <xdr:row>0</xdr:row>
      <xdr:rowOff>0</xdr:rowOff>
    </xdr:to>
    <xdr:graphicFrame macro="">
      <xdr:nvGraphicFramePr>
        <xdr:cNvPr id="31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523875</xdr:colOff>
      <xdr:row>0</xdr:row>
      <xdr:rowOff>0</xdr:rowOff>
    </xdr:from>
    <xdr:to>
      <xdr:col>6</xdr:col>
      <xdr:colOff>285750</xdr:colOff>
      <xdr:row>0</xdr:row>
      <xdr:rowOff>0</xdr:rowOff>
    </xdr:to>
    <xdr:sp macro="" textlink="">
      <xdr:nvSpPr>
        <xdr:cNvPr id="3074" name="Text Box 2"/>
        <xdr:cNvSpPr txBox="1">
          <a:spLocks noChangeArrowheads="1"/>
        </xdr:cNvSpPr>
      </xdr:nvSpPr>
      <xdr:spPr bwMode="auto">
        <a:xfrm>
          <a:off x="2924175" y="0"/>
          <a:ext cx="1819275" cy="0"/>
        </a:xfrm>
        <a:prstGeom prst="rect">
          <a:avLst/>
        </a:prstGeom>
        <a:solidFill>
          <a:srgbClr val="FFFFFF"/>
        </a:solidFill>
        <a:ln w="9525">
          <a:solidFill>
            <a:srgbClr val="000000"/>
          </a:solidFill>
          <a:miter lim="800000"/>
          <a:headEnd/>
          <a:tailEnd/>
        </a:ln>
      </xdr:spPr>
      <xdr:txBody>
        <a:bodyPr vertOverflow="clip" wrap="square" lIns="36576" tIns="32004" rIns="36576" bIns="0" anchor="t" upright="1"/>
        <a:lstStyle/>
        <a:p>
          <a:pPr algn="ctr" rtl="0">
            <a:defRPr sz="1000"/>
          </a:pPr>
          <a:r>
            <a:rPr lang="en-US" sz="1600" b="1" i="0" strike="noStrike">
              <a:solidFill>
                <a:srgbClr val="000000"/>
              </a:solidFill>
              <a:latin typeface="Times New Roman"/>
              <a:cs typeface="Times New Roman"/>
            </a:rPr>
            <a:t>Year - 1994</a:t>
          </a:r>
        </a:p>
      </xdr:txBody>
    </xdr:sp>
    <xdr:clientData/>
  </xdr:twoCellAnchor>
  <xdr:twoCellAnchor>
    <xdr:from>
      <xdr:col>2</xdr:col>
      <xdr:colOff>114300</xdr:colOff>
      <xdr:row>0</xdr:row>
      <xdr:rowOff>0</xdr:rowOff>
    </xdr:from>
    <xdr:to>
      <xdr:col>7</xdr:col>
      <xdr:colOff>647700</xdr:colOff>
      <xdr:row>0</xdr:row>
      <xdr:rowOff>0</xdr:rowOff>
    </xdr:to>
    <xdr:graphicFrame macro="">
      <xdr:nvGraphicFramePr>
        <xdr:cNvPr id="317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523875</xdr:colOff>
      <xdr:row>0</xdr:row>
      <xdr:rowOff>0</xdr:rowOff>
    </xdr:from>
    <xdr:to>
      <xdr:col>6</xdr:col>
      <xdr:colOff>285750</xdr:colOff>
      <xdr:row>0</xdr:row>
      <xdr:rowOff>0</xdr:rowOff>
    </xdr:to>
    <xdr:sp macro="" textlink="">
      <xdr:nvSpPr>
        <xdr:cNvPr id="3076" name="Text Box 4"/>
        <xdr:cNvSpPr txBox="1">
          <a:spLocks noChangeArrowheads="1"/>
        </xdr:cNvSpPr>
      </xdr:nvSpPr>
      <xdr:spPr bwMode="auto">
        <a:xfrm>
          <a:off x="2924175" y="0"/>
          <a:ext cx="1819275" cy="0"/>
        </a:xfrm>
        <a:prstGeom prst="rect">
          <a:avLst/>
        </a:prstGeom>
        <a:solidFill>
          <a:srgbClr val="FFFFFF"/>
        </a:solidFill>
        <a:ln w="9525">
          <a:solidFill>
            <a:srgbClr val="000000"/>
          </a:solidFill>
          <a:miter lim="800000"/>
          <a:headEnd/>
          <a:tailEnd/>
        </a:ln>
      </xdr:spPr>
      <xdr:txBody>
        <a:bodyPr vertOverflow="clip" wrap="square" lIns="36576" tIns="32004" rIns="36576" bIns="0" anchor="t" upright="1"/>
        <a:lstStyle/>
        <a:p>
          <a:pPr algn="ctr" rtl="0">
            <a:defRPr sz="1000"/>
          </a:pPr>
          <a:r>
            <a:rPr lang="en-US" sz="1600" b="1" i="0" strike="noStrike">
              <a:solidFill>
                <a:srgbClr val="000000"/>
              </a:solidFill>
              <a:latin typeface="Times New Roman"/>
              <a:cs typeface="Times New Roman"/>
            </a:rPr>
            <a:t>Year -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0.bin"/><Relationship Id="rId1" Type="http://schemas.openxmlformats.org/officeDocument/2006/relationships/hyperlink" Target="http://www.whitehouse.gov/omb/circulars/a094/dischist-2006.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whitehouse.gov/omb/information-for-agencies/circulars/" TargetMode="External"/><Relationship Id="rId1" Type="http://schemas.openxmlformats.org/officeDocument/2006/relationships/hyperlink" Target="https://drive.google.com/file/d/1NVoiybKpzdqGZoE4Vx-aDL4pZIgW27Vn/view"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hyperlink" Target="http://www.whitehouse.gov/omb/circulars/a094/dischist-2006.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drive.google.com/file/d/1NVoiybKpzdqGZoE4Vx-aDL4pZIgW27Vn/view" TargetMode="External"/><Relationship Id="rId1" Type="http://schemas.openxmlformats.org/officeDocument/2006/relationships/hyperlink" Target="https://www.whitehouse.gov/omb/information-for-agencies/circular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8"/>
  <sheetViews>
    <sheetView tabSelected="1" view="pageBreakPreview" zoomScaleNormal="100" workbookViewId="0">
      <selection sqref="A1:J1"/>
    </sheetView>
  </sheetViews>
  <sheetFormatPr defaultRowHeight="12.75" x14ac:dyDescent="0.25"/>
  <cols>
    <col min="1" max="2" width="3.125" style="102" customWidth="1"/>
    <col min="3" max="8" width="9" style="102"/>
    <col min="9" max="9" width="14" style="102" customWidth="1"/>
    <col min="10" max="16384" width="9" style="102"/>
  </cols>
  <sheetData>
    <row r="1" spans="1:10" ht="13.5" thickBot="1" x14ac:dyDescent="0.3">
      <c r="A1" s="145" t="s">
        <v>63</v>
      </c>
      <c r="B1" s="145"/>
      <c r="C1" s="145"/>
      <c r="D1" s="145"/>
      <c r="E1" s="145"/>
      <c r="F1" s="145"/>
      <c r="G1" s="145"/>
      <c r="H1" s="145"/>
      <c r="I1" s="145"/>
      <c r="J1" s="145"/>
    </row>
    <row r="2" spans="1:10" x14ac:dyDescent="0.25">
      <c r="A2" s="146"/>
      <c r="B2" s="146"/>
      <c r="C2" s="146"/>
      <c r="D2" s="146"/>
      <c r="E2" s="146"/>
      <c r="F2" s="146"/>
      <c r="G2" s="146"/>
      <c r="H2" s="146"/>
      <c r="I2" s="146"/>
      <c r="J2" s="146"/>
    </row>
    <row r="3" spans="1:10" x14ac:dyDescent="0.25">
      <c r="A3" s="147" t="s">
        <v>62</v>
      </c>
      <c r="B3" s="147"/>
      <c r="C3" s="147"/>
      <c r="D3" s="147"/>
      <c r="E3" s="147"/>
      <c r="F3" s="147"/>
      <c r="G3" s="147"/>
      <c r="H3" s="147"/>
      <c r="I3" s="147"/>
      <c r="J3" s="147"/>
    </row>
    <row r="4" spans="1:10" x14ac:dyDescent="0.25">
      <c r="A4" s="147"/>
      <c r="B4" s="147"/>
      <c r="C4" s="147"/>
      <c r="D4" s="147"/>
      <c r="E4" s="147"/>
      <c r="F4" s="147"/>
      <c r="G4" s="147"/>
      <c r="H4" s="147"/>
      <c r="I4" s="147"/>
      <c r="J4" s="147"/>
    </row>
    <row r="5" spans="1:10" x14ac:dyDescent="0.25">
      <c r="A5" s="141"/>
      <c r="B5" s="141"/>
      <c r="C5" s="141"/>
      <c r="D5" s="141"/>
      <c r="E5" s="141"/>
      <c r="F5" s="141"/>
      <c r="G5" s="141"/>
      <c r="H5" s="141"/>
      <c r="I5" s="141"/>
      <c r="J5" s="141"/>
    </row>
    <row r="6" spans="1:10" ht="12.75" customHeight="1" x14ac:dyDescent="0.25">
      <c r="A6" s="147" t="s">
        <v>201</v>
      </c>
      <c r="B6" s="147"/>
      <c r="C6" s="147"/>
      <c r="D6" s="147"/>
      <c r="E6" s="147"/>
      <c r="F6" s="147"/>
      <c r="G6" s="147"/>
      <c r="H6" s="147"/>
      <c r="I6" s="147"/>
      <c r="J6" s="147"/>
    </row>
    <row r="7" spans="1:10" x14ac:dyDescent="0.25">
      <c r="A7" s="147"/>
      <c r="B7" s="147"/>
      <c r="C7" s="147"/>
      <c r="D7" s="147"/>
      <c r="E7" s="147"/>
      <c r="F7" s="147"/>
      <c r="G7" s="147"/>
      <c r="H7" s="147"/>
      <c r="I7" s="147"/>
      <c r="J7" s="147"/>
    </row>
    <row r="8" spans="1:10" x14ac:dyDescent="0.25">
      <c r="A8" s="141"/>
      <c r="B8" s="141"/>
      <c r="C8" s="141"/>
      <c r="D8" s="141"/>
      <c r="E8" s="141"/>
      <c r="F8" s="141"/>
      <c r="G8" s="141"/>
      <c r="H8" s="141"/>
      <c r="I8" s="141"/>
      <c r="J8" s="141"/>
    </row>
    <row r="9" spans="1:10" x14ac:dyDescent="0.25">
      <c r="A9" s="103" t="s">
        <v>334</v>
      </c>
      <c r="B9" s="141" t="s">
        <v>289</v>
      </c>
      <c r="C9" s="141"/>
      <c r="D9" s="141"/>
      <c r="E9" s="141"/>
      <c r="F9" s="141"/>
      <c r="G9" s="141"/>
      <c r="H9" s="141"/>
      <c r="I9" s="141"/>
      <c r="J9" s="141"/>
    </row>
    <row r="10" spans="1:10" x14ac:dyDescent="0.25">
      <c r="A10" s="144"/>
      <c r="B10" s="144"/>
      <c r="C10" s="144"/>
      <c r="D10" s="144"/>
      <c r="E10" s="144"/>
      <c r="F10" s="144"/>
      <c r="G10" s="144"/>
      <c r="H10" s="144"/>
      <c r="I10" s="144"/>
      <c r="J10" s="144"/>
    </row>
    <row r="11" spans="1:10" x14ac:dyDescent="0.25">
      <c r="B11" s="102" t="s">
        <v>345</v>
      </c>
      <c r="C11" s="141" t="s">
        <v>290</v>
      </c>
      <c r="D11" s="141"/>
      <c r="E11" s="141"/>
      <c r="F11" s="141"/>
      <c r="G11" s="141"/>
      <c r="H11" s="142"/>
      <c r="I11" s="143"/>
      <c r="J11" s="143"/>
    </row>
    <row r="12" spans="1:10" x14ac:dyDescent="0.25">
      <c r="A12" s="144"/>
      <c r="B12" s="144"/>
      <c r="C12" s="144"/>
      <c r="D12" s="144"/>
      <c r="E12" s="144"/>
      <c r="F12" s="144"/>
      <c r="G12" s="144"/>
      <c r="H12" s="144"/>
      <c r="I12" s="144"/>
      <c r="J12" s="144"/>
    </row>
    <row r="13" spans="1:10" x14ac:dyDescent="0.25">
      <c r="B13" s="102" t="s">
        <v>346</v>
      </c>
      <c r="C13" s="141" t="s">
        <v>291</v>
      </c>
      <c r="D13" s="141"/>
      <c r="E13" s="141"/>
      <c r="F13" s="141"/>
      <c r="G13" s="141"/>
      <c r="H13" s="142"/>
      <c r="I13" s="143"/>
      <c r="J13" s="143"/>
    </row>
    <row r="14" spans="1:10" x14ac:dyDescent="0.25">
      <c r="A14" s="144"/>
      <c r="B14" s="144"/>
      <c r="C14" s="144"/>
      <c r="D14" s="144"/>
      <c r="E14" s="144"/>
      <c r="F14" s="144"/>
      <c r="G14" s="144"/>
      <c r="H14" s="144"/>
      <c r="I14" s="144"/>
      <c r="J14" s="144"/>
    </row>
    <row r="15" spans="1:10" x14ac:dyDescent="0.25">
      <c r="B15" s="102" t="s">
        <v>348</v>
      </c>
      <c r="C15" s="141" t="s">
        <v>292</v>
      </c>
      <c r="D15" s="141"/>
      <c r="E15" s="141"/>
      <c r="F15" s="141"/>
      <c r="G15" s="141"/>
      <c r="H15" s="142"/>
      <c r="I15" s="143"/>
      <c r="J15" s="143"/>
    </row>
    <row r="16" spans="1:10" x14ac:dyDescent="0.25">
      <c r="A16" s="144"/>
      <c r="B16" s="144"/>
      <c r="C16" s="144"/>
      <c r="D16" s="144"/>
      <c r="E16" s="144"/>
      <c r="F16" s="144"/>
      <c r="G16" s="144"/>
      <c r="H16" s="144"/>
      <c r="I16" s="144"/>
      <c r="J16" s="144"/>
    </row>
    <row r="17" spans="1:10" x14ac:dyDescent="0.25">
      <c r="B17" s="102" t="s">
        <v>349</v>
      </c>
      <c r="C17" s="141" t="s">
        <v>293</v>
      </c>
      <c r="D17" s="141"/>
      <c r="E17" s="141"/>
      <c r="F17" s="141"/>
      <c r="G17" s="141"/>
      <c r="H17" s="142"/>
      <c r="I17" s="143"/>
      <c r="J17" s="143"/>
    </row>
    <row r="18" spans="1:10" x14ac:dyDescent="0.25">
      <c r="A18" s="144"/>
      <c r="B18" s="144"/>
      <c r="C18" s="144"/>
      <c r="D18" s="144"/>
      <c r="E18" s="144"/>
      <c r="F18" s="144"/>
      <c r="G18" s="144"/>
      <c r="H18" s="144"/>
      <c r="I18" s="144"/>
      <c r="J18" s="144"/>
    </row>
    <row r="19" spans="1:10" x14ac:dyDescent="0.25">
      <c r="A19" s="103" t="s">
        <v>340</v>
      </c>
      <c r="B19" s="147" t="s">
        <v>294</v>
      </c>
      <c r="C19" s="147"/>
      <c r="D19" s="147"/>
      <c r="E19" s="147"/>
      <c r="F19" s="147"/>
      <c r="G19" s="147"/>
      <c r="H19" s="147"/>
      <c r="I19" s="147"/>
      <c r="J19" s="147"/>
    </row>
    <row r="20" spans="1:10" x14ac:dyDescent="0.25">
      <c r="B20" s="147"/>
      <c r="C20" s="147"/>
      <c r="D20" s="147"/>
      <c r="E20" s="147"/>
      <c r="F20" s="147"/>
      <c r="G20" s="147"/>
      <c r="H20" s="147"/>
      <c r="I20" s="147"/>
      <c r="J20" s="147"/>
    </row>
    <row r="21" spans="1:10" x14ac:dyDescent="0.25">
      <c r="A21" s="144"/>
      <c r="B21" s="144"/>
      <c r="C21" s="144"/>
      <c r="D21" s="144"/>
      <c r="E21" s="144"/>
      <c r="F21" s="144"/>
      <c r="G21" s="144"/>
      <c r="H21" s="144"/>
      <c r="I21" s="144"/>
      <c r="J21" s="144"/>
    </row>
    <row r="22" spans="1:10" x14ac:dyDescent="0.25">
      <c r="A22" s="103" t="s">
        <v>341</v>
      </c>
      <c r="B22" s="147" t="s">
        <v>202</v>
      </c>
      <c r="C22" s="147"/>
      <c r="D22" s="147"/>
      <c r="E22" s="147"/>
      <c r="F22" s="147"/>
      <c r="G22" s="147"/>
      <c r="H22" s="147"/>
      <c r="I22" s="147"/>
      <c r="J22" s="147"/>
    </row>
    <row r="23" spans="1:10" x14ac:dyDescent="0.25">
      <c r="B23" s="147"/>
      <c r="C23" s="147"/>
      <c r="D23" s="147"/>
      <c r="E23" s="147"/>
      <c r="F23" s="147"/>
      <c r="G23" s="147"/>
      <c r="H23" s="147"/>
      <c r="I23" s="147"/>
      <c r="J23" s="147"/>
    </row>
    <row r="24" spans="1:10" x14ac:dyDescent="0.25">
      <c r="A24" s="144"/>
      <c r="B24" s="144"/>
      <c r="C24" s="144"/>
      <c r="D24" s="144"/>
      <c r="E24" s="144"/>
      <c r="F24" s="144"/>
      <c r="G24" s="144"/>
      <c r="H24" s="144"/>
      <c r="I24" s="144"/>
      <c r="J24" s="144"/>
    </row>
    <row r="25" spans="1:10" ht="25.5" customHeight="1" x14ac:dyDescent="0.25">
      <c r="A25" s="103" t="s">
        <v>353</v>
      </c>
      <c r="B25" s="147" t="s">
        <v>203</v>
      </c>
      <c r="C25" s="147"/>
      <c r="D25" s="147"/>
      <c r="E25" s="147"/>
      <c r="F25" s="147"/>
      <c r="G25" s="147"/>
      <c r="H25" s="147"/>
      <c r="I25" s="147"/>
      <c r="J25" s="147"/>
    </row>
    <row r="26" spans="1:10" x14ac:dyDescent="0.25">
      <c r="A26" s="144"/>
      <c r="B26" s="144"/>
      <c r="C26" s="144"/>
      <c r="D26" s="144"/>
      <c r="E26" s="144"/>
      <c r="F26" s="144"/>
      <c r="G26" s="144"/>
      <c r="H26" s="144"/>
      <c r="I26" s="144"/>
      <c r="J26" s="144"/>
    </row>
    <row r="27" spans="1:10" x14ac:dyDescent="0.25">
      <c r="B27" s="102" t="s">
        <v>345</v>
      </c>
      <c r="C27" s="141" t="s">
        <v>295</v>
      </c>
      <c r="D27" s="141"/>
      <c r="E27" s="141"/>
      <c r="F27" s="141"/>
      <c r="G27" s="141"/>
      <c r="H27" s="141"/>
      <c r="I27" s="141"/>
      <c r="J27" s="141"/>
    </row>
    <row r="28" spans="1:10" x14ac:dyDescent="0.25">
      <c r="A28" s="144"/>
      <c r="B28" s="144"/>
      <c r="C28" s="144"/>
      <c r="D28" s="144"/>
      <c r="E28" s="144"/>
      <c r="F28" s="144"/>
      <c r="G28" s="144"/>
      <c r="H28" s="144"/>
      <c r="I28" s="144"/>
      <c r="J28" s="144"/>
    </row>
    <row r="29" spans="1:10" x14ac:dyDescent="0.25">
      <c r="B29" s="102" t="s">
        <v>346</v>
      </c>
      <c r="C29" s="141" t="s">
        <v>296</v>
      </c>
      <c r="D29" s="141"/>
      <c r="E29" s="141"/>
      <c r="F29" s="141"/>
      <c r="G29" s="141"/>
      <c r="H29" s="141"/>
      <c r="I29" s="141"/>
      <c r="J29" s="141"/>
    </row>
    <row r="30" spans="1:10" x14ac:dyDescent="0.25">
      <c r="A30" s="144"/>
      <c r="B30" s="144"/>
      <c r="C30" s="144"/>
      <c r="D30" s="144"/>
      <c r="E30" s="144"/>
      <c r="F30" s="144"/>
      <c r="G30" s="144"/>
      <c r="H30" s="144"/>
      <c r="I30" s="144"/>
      <c r="J30" s="144"/>
    </row>
    <row r="31" spans="1:10" x14ac:dyDescent="0.25">
      <c r="B31" s="102" t="s">
        <v>348</v>
      </c>
      <c r="C31" s="141" t="s">
        <v>297</v>
      </c>
      <c r="D31" s="141"/>
      <c r="E31" s="141"/>
      <c r="F31" s="141"/>
      <c r="G31" s="141"/>
      <c r="H31" s="141"/>
      <c r="I31" s="141"/>
      <c r="J31" s="141"/>
    </row>
    <row r="32" spans="1:10" x14ac:dyDescent="0.25">
      <c r="A32" s="144"/>
      <c r="B32" s="144"/>
      <c r="C32" s="144"/>
      <c r="D32" s="144"/>
      <c r="E32" s="144"/>
      <c r="F32" s="144"/>
      <c r="G32" s="144"/>
      <c r="H32" s="144"/>
      <c r="I32" s="144"/>
      <c r="J32" s="144"/>
    </row>
    <row r="33" spans="1:10" x14ac:dyDescent="0.25">
      <c r="B33" s="102" t="s">
        <v>349</v>
      </c>
      <c r="C33" s="141" t="s">
        <v>298</v>
      </c>
      <c r="D33" s="141"/>
      <c r="E33" s="141"/>
      <c r="F33" s="141"/>
      <c r="G33" s="141"/>
      <c r="H33" s="141"/>
      <c r="I33" s="141"/>
      <c r="J33" s="141"/>
    </row>
    <row r="34" spans="1:10" x14ac:dyDescent="0.25">
      <c r="A34" s="144"/>
      <c r="B34" s="144"/>
      <c r="C34" s="144"/>
      <c r="D34" s="144"/>
      <c r="E34" s="144"/>
      <c r="F34" s="144"/>
      <c r="G34" s="144"/>
      <c r="H34" s="144"/>
      <c r="I34" s="144"/>
      <c r="J34" s="144"/>
    </row>
    <row r="35" spans="1:10" ht="12.75" customHeight="1" x14ac:dyDescent="0.25">
      <c r="A35" s="103" t="s">
        <v>354</v>
      </c>
      <c r="B35" s="147" t="s">
        <v>294</v>
      </c>
      <c r="C35" s="147"/>
      <c r="D35" s="147"/>
      <c r="E35" s="147"/>
      <c r="F35" s="147"/>
      <c r="G35" s="147"/>
      <c r="H35" s="147"/>
      <c r="I35" s="147"/>
      <c r="J35" s="147"/>
    </row>
    <row r="36" spans="1:10" x14ac:dyDescent="0.25">
      <c r="A36" s="103"/>
      <c r="B36" s="147"/>
      <c r="C36" s="147"/>
      <c r="D36" s="147"/>
      <c r="E36" s="147"/>
      <c r="F36" s="147"/>
      <c r="G36" s="147"/>
      <c r="H36" s="147"/>
      <c r="I36" s="147"/>
      <c r="J36" s="147"/>
    </row>
    <row r="37" spans="1:10" x14ac:dyDescent="0.25">
      <c r="B37" s="123"/>
      <c r="C37" s="123"/>
      <c r="D37" s="123"/>
      <c r="E37" s="123"/>
      <c r="F37" s="123"/>
      <c r="G37" s="123"/>
      <c r="H37" s="123"/>
      <c r="I37" s="123"/>
      <c r="J37" s="123"/>
    </row>
    <row r="38" spans="1:10" x14ac:dyDescent="0.25">
      <c r="A38" s="103" t="s">
        <v>359</v>
      </c>
      <c r="B38" s="147" t="s">
        <v>202</v>
      </c>
      <c r="C38" s="147"/>
      <c r="D38" s="147"/>
      <c r="E38" s="147"/>
      <c r="F38" s="147"/>
      <c r="G38" s="147"/>
      <c r="H38" s="147"/>
      <c r="I38" s="147"/>
      <c r="J38" s="147"/>
    </row>
    <row r="39" spans="1:10" x14ac:dyDescent="0.25">
      <c r="B39" s="147"/>
      <c r="C39" s="147"/>
      <c r="D39" s="147"/>
      <c r="E39" s="147"/>
      <c r="F39" s="147"/>
      <c r="G39" s="147"/>
      <c r="H39" s="147"/>
      <c r="I39" s="147"/>
      <c r="J39" s="147"/>
    </row>
    <row r="40" spans="1:10" x14ac:dyDescent="0.25">
      <c r="A40" s="144"/>
      <c r="B40" s="144"/>
      <c r="C40" s="144"/>
      <c r="D40" s="144"/>
      <c r="E40" s="144"/>
      <c r="F40" s="144"/>
      <c r="G40" s="144"/>
      <c r="H40" s="144"/>
      <c r="I40" s="144"/>
      <c r="J40" s="144"/>
    </row>
    <row r="42" spans="1:10" x14ac:dyDescent="0.25">
      <c r="H42" s="104"/>
    </row>
    <row r="48" spans="1:10" x14ac:dyDescent="0.25">
      <c r="F48" s="105"/>
    </row>
  </sheetData>
  <mergeCells count="41">
    <mergeCell ref="B38:J39"/>
    <mergeCell ref="A40:J40"/>
    <mergeCell ref="B19:J20"/>
    <mergeCell ref="A21:J21"/>
    <mergeCell ref="B22:J23"/>
    <mergeCell ref="A24:J24"/>
    <mergeCell ref="B25:J25"/>
    <mergeCell ref="A26:J26"/>
    <mergeCell ref="A28:J28"/>
    <mergeCell ref="C27:G27"/>
    <mergeCell ref="B35:J36"/>
    <mergeCell ref="A34:J34"/>
    <mergeCell ref="A30:J30"/>
    <mergeCell ref="A32:J32"/>
    <mergeCell ref="C31:G31"/>
    <mergeCell ref="H31:J31"/>
    <mergeCell ref="B9:J9"/>
    <mergeCell ref="A1:J1"/>
    <mergeCell ref="A2:J2"/>
    <mergeCell ref="A5:J5"/>
    <mergeCell ref="A3:J4"/>
    <mergeCell ref="A8:J8"/>
    <mergeCell ref="A6:J7"/>
    <mergeCell ref="A10:J10"/>
    <mergeCell ref="A12:J12"/>
    <mergeCell ref="A14:J14"/>
    <mergeCell ref="A16:J16"/>
    <mergeCell ref="C15:G15"/>
    <mergeCell ref="H15:J15"/>
    <mergeCell ref="C11:G11"/>
    <mergeCell ref="H11:J11"/>
    <mergeCell ref="C13:G13"/>
    <mergeCell ref="H13:J13"/>
    <mergeCell ref="C33:G33"/>
    <mergeCell ref="H33:J33"/>
    <mergeCell ref="C17:G17"/>
    <mergeCell ref="H17:J17"/>
    <mergeCell ref="H29:J29"/>
    <mergeCell ref="H27:J27"/>
    <mergeCell ref="C29:G29"/>
    <mergeCell ref="A18:J18"/>
  </mergeCells>
  <phoneticPr fontId="9" type="noConversion"/>
  <pageMargins left="0.75" right="0.75" top="0.99" bottom="1" header="0.5" footer="0.5"/>
  <pageSetup orientation="portrait" r:id="rId1"/>
  <headerFooter alignWithMargins="0">
    <oddHeader>&amp;C&amp;"Tahoma,Regular"National Oceanic and Atmosperic Administration (NOAA)
Personal Property Lease Determination Worksheet</oddHeader>
    <oddFooter>&amp;L&amp;"Tahoma,Regular"&amp;10&amp;A&amp;R&amp;"Tahoma,Regular"&amp;10Page &amp;P of &amp;N
Template Revised February 2021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I37"/>
  <sheetViews>
    <sheetView view="pageBreakPreview" zoomScaleNormal="100" workbookViewId="0">
      <selection sqref="A1:C1"/>
    </sheetView>
  </sheetViews>
  <sheetFormatPr defaultRowHeight="12.75" x14ac:dyDescent="0.2"/>
  <cols>
    <col min="1" max="1" width="9" style="74"/>
    <col min="2" max="2" width="13.5" style="73" customWidth="1"/>
    <col min="3" max="16384" width="9" style="73"/>
  </cols>
  <sheetData>
    <row r="1" spans="1:9" x14ac:dyDescent="0.2">
      <c r="A1" s="216" t="s">
        <v>55</v>
      </c>
      <c r="B1" s="216"/>
      <c r="C1" s="216"/>
      <c r="D1" s="212">
        <f>+'Worksheet - Part B'!G1</f>
        <v>0</v>
      </c>
      <c r="E1" s="212"/>
      <c r="F1" s="212"/>
      <c r="G1" s="212"/>
      <c r="H1" s="212"/>
    </row>
    <row r="2" spans="1:9" ht="12.75" customHeight="1" x14ac:dyDescent="0.2">
      <c r="A2" s="216" t="s">
        <v>58</v>
      </c>
      <c r="B2" s="216"/>
      <c r="C2" s="216"/>
      <c r="D2" s="213">
        <f>+'Worksheet - Part B'!G3</f>
        <v>0</v>
      </c>
      <c r="E2" s="213"/>
      <c r="F2" s="213"/>
      <c r="G2" s="213"/>
      <c r="H2" s="213"/>
    </row>
    <row r="4" spans="1:9" ht="12.75" customHeight="1" x14ac:dyDescent="0.2">
      <c r="A4" s="214" t="s">
        <v>357</v>
      </c>
      <c r="B4" s="214"/>
      <c r="C4" s="214"/>
      <c r="D4" s="214"/>
      <c r="E4" s="214"/>
      <c r="F4" s="214"/>
      <c r="G4" s="214"/>
      <c r="H4" s="214"/>
    </row>
    <row r="5" spans="1:9" ht="15.75" customHeight="1" x14ac:dyDescent="0.2">
      <c r="A5" s="215" t="s">
        <v>79</v>
      </c>
      <c r="B5" s="215"/>
      <c r="C5" s="215"/>
      <c r="D5" s="215"/>
      <c r="E5" s="215"/>
      <c r="F5" s="215"/>
      <c r="G5" s="215"/>
      <c r="H5" s="215"/>
      <c r="I5" s="47"/>
    </row>
    <row r="7" spans="1:9" ht="13.5" thickBot="1" x14ac:dyDescent="0.25">
      <c r="A7" s="74" t="s">
        <v>330</v>
      </c>
      <c r="B7" s="74" t="s">
        <v>358</v>
      </c>
      <c r="D7" s="75" t="s">
        <v>330</v>
      </c>
      <c r="E7" s="76">
        <f>+'B - Interest Rate (Part A)'!E7</f>
        <v>2020</v>
      </c>
    </row>
    <row r="8" spans="1:9" x14ac:dyDescent="0.2">
      <c r="A8" s="74">
        <v>1</v>
      </c>
    </row>
    <row r="9" spans="1:9" x14ac:dyDescent="0.2">
      <c r="A9" s="74">
        <v>2</v>
      </c>
    </row>
    <row r="10" spans="1:9" x14ac:dyDescent="0.2">
      <c r="A10" s="74">
        <v>3</v>
      </c>
      <c r="B10" s="77">
        <f>+'B - Interest Rate (Part A)'!B10</f>
        <v>1.6E-2</v>
      </c>
    </row>
    <row r="11" spans="1:9" x14ac:dyDescent="0.2">
      <c r="A11" s="74">
        <v>4</v>
      </c>
      <c r="B11" s="78">
        <f>(B10+B12)/2</f>
        <v>1.6500000000000001E-2</v>
      </c>
    </row>
    <row r="12" spans="1:9" x14ac:dyDescent="0.2">
      <c r="A12" s="74">
        <v>5</v>
      </c>
      <c r="B12" s="77">
        <f>+'B - Interest Rate (Part A)'!B12</f>
        <v>1.7000000000000001E-2</v>
      </c>
    </row>
    <row r="13" spans="1:9" x14ac:dyDescent="0.2">
      <c r="A13" s="74">
        <v>6</v>
      </c>
      <c r="B13" s="78">
        <f>(B12+B14)/2</f>
        <v>1.7500000000000002E-2</v>
      </c>
    </row>
    <row r="14" spans="1:9" x14ac:dyDescent="0.2">
      <c r="A14" s="74">
        <v>7</v>
      </c>
      <c r="B14" s="77">
        <f>+'B - Interest Rate (Part A)'!B14</f>
        <v>1.7999999999999999E-2</v>
      </c>
    </row>
    <row r="15" spans="1:9" x14ac:dyDescent="0.2">
      <c r="A15" s="74">
        <v>8</v>
      </c>
      <c r="B15" s="79">
        <f>B14+(($B$17-$B$14)/3)</f>
        <v>1.8666666666666665E-2</v>
      </c>
    </row>
    <row r="16" spans="1:9" x14ac:dyDescent="0.2">
      <c r="A16" s="74">
        <v>9</v>
      </c>
      <c r="B16" s="79">
        <f>B15+(($B$17-$B$14)/3)</f>
        <v>1.9333333333333331E-2</v>
      </c>
    </row>
    <row r="17" spans="1:3" x14ac:dyDescent="0.2">
      <c r="A17" s="74">
        <v>10</v>
      </c>
      <c r="B17" s="77">
        <f>+'B - Interest Rate (Part A)'!B17</f>
        <v>0.02</v>
      </c>
    </row>
    <row r="18" spans="1:3" x14ac:dyDescent="0.2">
      <c r="A18" s="74">
        <v>11</v>
      </c>
      <c r="B18" s="79">
        <f>B17+(($B$27-$B$17)/10)</f>
        <v>2.0299999999999999E-2</v>
      </c>
    </row>
    <row r="19" spans="1:3" x14ac:dyDescent="0.2">
      <c r="A19" s="74">
        <v>12</v>
      </c>
      <c r="B19" s="79">
        <f t="shared" ref="B19:B26" si="0">B18+(($B$27-$B$17)/10)</f>
        <v>2.06E-2</v>
      </c>
    </row>
    <row r="20" spans="1:3" x14ac:dyDescent="0.2">
      <c r="A20" s="74">
        <v>13</v>
      </c>
      <c r="B20" s="79">
        <f t="shared" si="0"/>
        <v>2.0900000000000002E-2</v>
      </c>
    </row>
    <row r="21" spans="1:3" x14ac:dyDescent="0.2">
      <c r="A21" s="74">
        <v>14</v>
      </c>
      <c r="B21" s="79">
        <f t="shared" si="0"/>
        <v>2.1200000000000004E-2</v>
      </c>
    </row>
    <row r="22" spans="1:3" x14ac:dyDescent="0.2">
      <c r="A22" s="74">
        <v>15</v>
      </c>
      <c r="B22" s="79">
        <f t="shared" si="0"/>
        <v>2.1500000000000005E-2</v>
      </c>
    </row>
    <row r="23" spans="1:3" x14ac:dyDescent="0.2">
      <c r="A23" s="74">
        <v>16</v>
      </c>
      <c r="B23" s="79">
        <f t="shared" si="0"/>
        <v>2.1800000000000007E-2</v>
      </c>
    </row>
    <row r="24" spans="1:3" x14ac:dyDescent="0.2">
      <c r="A24" s="74">
        <v>17</v>
      </c>
      <c r="B24" s="79">
        <f t="shared" si="0"/>
        <v>2.2100000000000009E-2</v>
      </c>
    </row>
    <row r="25" spans="1:3" x14ac:dyDescent="0.2">
      <c r="A25" s="74">
        <v>18</v>
      </c>
      <c r="B25" s="79">
        <f t="shared" si="0"/>
        <v>2.240000000000001E-2</v>
      </c>
    </row>
    <row r="26" spans="1:3" x14ac:dyDescent="0.2">
      <c r="A26" s="74">
        <v>19</v>
      </c>
      <c r="B26" s="79">
        <f t="shared" si="0"/>
        <v>2.2700000000000012E-2</v>
      </c>
    </row>
    <row r="27" spans="1:3" x14ac:dyDescent="0.2">
      <c r="A27" s="74">
        <v>20</v>
      </c>
      <c r="B27" s="77">
        <f>+'B - Interest Rate (Part A)'!B27</f>
        <v>2.3E-2</v>
      </c>
    </row>
    <row r="28" spans="1:3" x14ac:dyDescent="0.2">
      <c r="A28" s="74">
        <v>21</v>
      </c>
      <c r="B28" s="79">
        <f>B27+(($B$37-$B$27)/10)</f>
        <v>2.3099999999999999E-2</v>
      </c>
    </row>
    <row r="29" spans="1:3" x14ac:dyDescent="0.2">
      <c r="A29" s="74">
        <v>22</v>
      </c>
      <c r="B29" s="79">
        <f t="shared" ref="B29:B36" si="1">B28+(($B$37-$B$27)/10)</f>
        <v>2.3199999999999998E-2</v>
      </c>
    </row>
    <row r="30" spans="1:3" x14ac:dyDescent="0.2">
      <c r="A30" s="74">
        <v>23</v>
      </c>
      <c r="B30" s="79">
        <f t="shared" si="1"/>
        <v>2.3299999999999998E-2</v>
      </c>
    </row>
    <row r="31" spans="1:3" x14ac:dyDescent="0.2">
      <c r="A31" s="80">
        <v>24</v>
      </c>
      <c r="B31" s="79">
        <f t="shared" si="1"/>
        <v>2.3399999999999997E-2</v>
      </c>
    </row>
    <row r="32" spans="1:3" x14ac:dyDescent="0.2">
      <c r="A32" s="80">
        <v>25</v>
      </c>
      <c r="B32" s="79">
        <f t="shared" si="1"/>
        <v>2.3499999999999997E-2</v>
      </c>
      <c r="C32" s="81"/>
    </row>
    <row r="33" spans="1:5" x14ac:dyDescent="0.2">
      <c r="A33" s="80">
        <v>26</v>
      </c>
      <c r="B33" s="79">
        <f t="shared" si="1"/>
        <v>2.3599999999999996E-2</v>
      </c>
    </row>
    <row r="34" spans="1:5" x14ac:dyDescent="0.2">
      <c r="A34" s="80">
        <v>27</v>
      </c>
      <c r="B34" s="79">
        <f t="shared" si="1"/>
        <v>2.3699999999999995E-2</v>
      </c>
      <c r="E34" s="79"/>
    </row>
    <row r="35" spans="1:5" x14ac:dyDescent="0.2">
      <c r="A35" s="74">
        <v>28</v>
      </c>
      <c r="B35" s="79">
        <f t="shared" si="1"/>
        <v>2.3799999999999995E-2</v>
      </c>
    </row>
    <row r="36" spans="1:5" x14ac:dyDescent="0.2">
      <c r="A36" s="74">
        <v>29</v>
      </c>
      <c r="B36" s="79">
        <f t="shared" si="1"/>
        <v>2.3899999999999994E-2</v>
      </c>
    </row>
    <row r="37" spans="1:5" x14ac:dyDescent="0.2">
      <c r="A37" s="74">
        <v>30</v>
      </c>
      <c r="B37" s="77">
        <f>+'B - Interest Rate (Part A)'!B37</f>
        <v>2.4E-2</v>
      </c>
    </row>
  </sheetData>
  <sheetProtection password="C4AE" sheet="1" objects="1" scenarios="1"/>
  <mergeCells count="6">
    <mergeCell ref="A4:H4"/>
    <mergeCell ref="A5:H5"/>
    <mergeCell ref="A1:C1"/>
    <mergeCell ref="D1:H1"/>
    <mergeCell ref="A2:C2"/>
    <mergeCell ref="D2:H2"/>
  </mergeCells>
  <phoneticPr fontId="9" type="noConversion"/>
  <hyperlinks>
    <hyperlink ref="A5" r:id="rId1"/>
  </hyperlinks>
  <pageMargins left="0.75" right="0.75" top="0.99" bottom="1" header="0.5" footer="0.5"/>
  <pageSetup orientation="portrait" r:id="rId2"/>
  <headerFooter alignWithMargins="0">
    <oddHeader>&amp;C&amp;"Tahoma,Regular"National Oceanic and Atmosperic Administration (NOAA)
Personal Property Lease Determination Worksheet</oddHeader>
    <oddFooter>&amp;L&amp;"Tahoma,Regular"&amp;10&amp;A&amp;R&amp;"Tahoma,Regular"&amp;10Page &amp;P of &amp;N
Template Revised February 2021</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H22"/>
  <sheetViews>
    <sheetView view="pageBreakPreview" zoomScaleNormal="100" workbookViewId="0">
      <selection sqref="A1:C1"/>
    </sheetView>
  </sheetViews>
  <sheetFormatPr defaultRowHeight="12.75" x14ac:dyDescent="0.2"/>
  <cols>
    <col min="1" max="1" width="19.875" style="37" customWidth="1"/>
    <col min="2" max="2" width="9" style="37"/>
    <col min="3" max="3" width="13.875" style="37" customWidth="1"/>
    <col min="4" max="5" width="9" style="37"/>
    <col min="6" max="8" width="4.25" style="37" customWidth="1"/>
    <col min="9" max="16384" width="9" style="37"/>
  </cols>
  <sheetData>
    <row r="1" spans="1:8" x14ac:dyDescent="0.2">
      <c r="A1" s="216" t="s">
        <v>55</v>
      </c>
      <c r="B1" s="216"/>
      <c r="C1" s="216"/>
      <c r="D1" s="212">
        <f>+'Worksheet - Part B'!G1</f>
        <v>0</v>
      </c>
      <c r="E1" s="212"/>
      <c r="F1" s="212"/>
      <c r="G1" s="212"/>
      <c r="H1" s="212"/>
    </row>
    <row r="2" spans="1:8" ht="12.75" customHeight="1" x14ac:dyDescent="0.2">
      <c r="A2" s="216" t="s">
        <v>58</v>
      </c>
      <c r="B2" s="216"/>
      <c r="C2" s="216"/>
      <c r="D2" s="213">
        <f>+'Worksheet - Part B'!G3</f>
        <v>0</v>
      </c>
      <c r="E2" s="213"/>
      <c r="F2" s="213"/>
      <c r="G2" s="213"/>
      <c r="H2" s="213"/>
    </row>
    <row r="4" spans="1:8" ht="15.75" x14ac:dyDescent="0.25">
      <c r="A4"/>
      <c r="B4"/>
      <c r="C4"/>
      <c r="D4"/>
      <c r="E4"/>
      <c r="F4"/>
      <c r="G4"/>
      <c r="H4"/>
    </row>
    <row r="5" spans="1:8" ht="15.75" x14ac:dyDescent="0.25">
      <c r="A5"/>
      <c r="B5"/>
      <c r="C5"/>
      <c r="D5"/>
      <c r="E5"/>
      <c r="F5"/>
      <c r="G5"/>
      <c r="H5"/>
    </row>
    <row r="6" spans="1:8" ht="15.75" x14ac:dyDescent="0.25">
      <c r="A6"/>
      <c r="B6"/>
      <c r="C6"/>
      <c r="D6"/>
      <c r="E6"/>
      <c r="F6"/>
      <c r="G6"/>
      <c r="H6"/>
    </row>
    <row r="7" spans="1:8" ht="15.75" x14ac:dyDescent="0.25">
      <c r="A7"/>
      <c r="B7"/>
      <c r="C7"/>
      <c r="D7"/>
      <c r="E7"/>
      <c r="F7"/>
      <c r="G7"/>
      <c r="H7"/>
    </row>
    <row r="8" spans="1:8" ht="15.75" x14ac:dyDescent="0.25">
      <c r="A8"/>
      <c r="B8"/>
      <c r="C8"/>
      <c r="D8"/>
      <c r="E8"/>
      <c r="F8"/>
      <c r="G8"/>
      <c r="H8"/>
    </row>
    <row r="9" spans="1:8" ht="15.75" x14ac:dyDescent="0.25">
      <c r="A9"/>
      <c r="B9"/>
      <c r="C9"/>
      <c r="D9"/>
      <c r="E9"/>
      <c r="F9"/>
      <c r="G9"/>
      <c r="H9"/>
    </row>
    <row r="10" spans="1:8" ht="15.75" x14ac:dyDescent="0.25">
      <c r="A10"/>
      <c r="B10"/>
      <c r="C10"/>
      <c r="D10"/>
      <c r="E10"/>
      <c r="F10"/>
      <c r="G10"/>
      <c r="H10"/>
    </row>
    <row r="11" spans="1:8" ht="15.75" x14ac:dyDescent="0.25">
      <c r="A11"/>
      <c r="B11"/>
      <c r="C11"/>
      <c r="D11"/>
      <c r="E11"/>
      <c r="F11"/>
      <c r="G11"/>
      <c r="H11"/>
    </row>
    <row r="12" spans="1:8" ht="15.75" x14ac:dyDescent="0.25">
      <c r="A12"/>
      <c r="B12"/>
      <c r="C12"/>
      <c r="D12"/>
      <c r="E12"/>
      <c r="F12"/>
      <c r="G12"/>
      <c r="H12"/>
    </row>
    <row r="13" spans="1:8" ht="15.75" x14ac:dyDescent="0.25">
      <c r="A13"/>
      <c r="B13"/>
      <c r="C13"/>
      <c r="D13"/>
      <c r="E13"/>
      <c r="F13"/>
      <c r="G13"/>
      <c r="H13"/>
    </row>
    <row r="14" spans="1:8" ht="15.75" x14ac:dyDescent="0.25">
      <c r="A14"/>
      <c r="B14"/>
      <c r="C14"/>
      <c r="D14"/>
      <c r="E14"/>
      <c r="F14"/>
      <c r="G14"/>
      <c r="H14"/>
    </row>
    <row r="15" spans="1:8" ht="15.75" x14ac:dyDescent="0.25">
      <c r="A15"/>
      <c r="B15"/>
      <c r="C15"/>
      <c r="D15"/>
      <c r="E15"/>
      <c r="F15"/>
      <c r="G15"/>
      <c r="H15"/>
    </row>
    <row r="16" spans="1:8" ht="15.75" x14ac:dyDescent="0.25">
      <c r="A16"/>
      <c r="B16"/>
      <c r="C16"/>
      <c r="D16"/>
      <c r="E16"/>
      <c r="F16"/>
      <c r="G16"/>
      <c r="H16"/>
    </row>
    <row r="17" spans="1:8" ht="15.75" x14ac:dyDescent="0.25">
      <c r="A17"/>
      <c r="B17"/>
      <c r="C17"/>
      <c r="D17"/>
      <c r="E17"/>
      <c r="F17"/>
      <c r="G17"/>
      <c r="H17"/>
    </row>
    <row r="18" spans="1:8" ht="15.75" x14ac:dyDescent="0.25">
      <c r="A18"/>
      <c r="B18"/>
      <c r="C18"/>
      <c r="D18"/>
      <c r="E18"/>
      <c r="F18"/>
      <c r="G18"/>
      <c r="H18"/>
    </row>
    <row r="19" spans="1:8" ht="15.75" x14ac:dyDescent="0.25">
      <c r="A19"/>
      <c r="B19"/>
      <c r="C19"/>
      <c r="D19"/>
      <c r="E19"/>
      <c r="F19"/>
      <c r="G19"/>
      <c r="H19"/>
    </row>
    <row r="20" spans="1:8" ht="15.75" x14ac:dyDescent="0.25">
      <c r="A20"/>
      <c r="B20"/>
      <c r="C20"/>
      <c r="D20"/>
      <c r="E20"/>
      <c r="F20"/>
      <c r="G20"/>
      <c r="H20"/>
    </row>
    <row r="21" spans="1:8" ht="15.75" x14ac:dyDescent="0.25">
      <c r="A21"/>
      <c r="B21"/>
      <c r="C21"/>
      <c r="D21"/>
      <c r="E21"/>
      <c r="F21"/>
      <c r="G21"/>
      <c r="H21"/>
    </row>
    <row r="22" spans="1:8" ht="15.75" x14ac:dyDescent="0.25">
      <c r="A22"/>
      <c r="B22"/>
      <c r="C22"/>
      <c r="D22"/>
      <c r="E22"/>
      <c r="F22"/>
      <c r="G22"/>
      <c r="H22"/>
    </row>
  </sheetData>
  <mergeCells count="4">
    <mergeCell ref="A1:C1"/>
    <mergeCell ref="D1:H1"/>
    <mergeCell ref="A2:C2"/>
    <mergeCell ref="D2:H2"/>
  </mergeCells>
  <phoneticPr fontId="9" type="noConversion"/>
  <pageMargins left="0.75" right="0.75" top="0.99" bottom="1" header="0.5" footer="0.5"/>
  <pageSetup scale="95" orientation="portrait" r:id="rId1"/>
  <headerFooter alignWithMargins="0">
    <oddHeader>&amp;C&amp;"Tahoma,Regular"National Oceanic and Atmosperic Administration (NOAA)
Personal Property Lease Determination Worksheet</oddHeader>
    <oddFooter>&amp;L&amp;"Tahoma,Regular"&amp;10&amp;A&amp;R&amp;"Tahoma,Regular"&amp;10Page &amp;P of &amp;N
Template Revised February 2021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I152"/>
  <sheetViews>
    <sheetView view="pageBreakPreview" zoomScale="85" zoomScaleNormal="75" workbookViewId="0">
      <selection activeCell="A8" sqref="A8"/>
    </sheetView>
  </sheetViews>
  <sheetFormatPr defaultRowHeight="12.75" x14ac:dyDescent="0.2"/>
  <cols>
    <col min="1" max="1" width="17.625" style="5" customWidth="1"/>
    <col min="2" max="2" width="10.75" style="2" customWidth="1"/>
    <col min="3" max="3" width="14.875" style="5" customWidth="1"/>
    <col min="4" max="4" width="13" style="4" customWidth="1"/>
    <col min="5" max="5" width="14.75" style="3" customWidth="1"/>
    <col min="6" max="6" width="15.375" style="3" customWidth="1"/>
    <col min="7" max="7" width="16" style="3" customWidth="1"/>
    <col min="8" max="8" width="14.25" style="3" customWidth="1"/>
    <col min="9" max="16384" width="9" style="5"/>
  </cols>
  <sheetData>
    <row r="1" spans="1:9" s="38" customFormat="1" x14ac:dyDescent="0.2">
      <c r="A1" s="119" t="s">
        <v>57</v>
      </c>
      <c r="B1" s="217">
        <f>+'Worksheet - Part B'!G1</f>
        <v>0</v>
      </c>
      <c r="C1" s="217"/>
      <c r="D1" s="217"/>
      <c r="E1" s="221" t="s">
        <v>331</v>
      </c>
      <c r="F1" s="221"/>
      <c r="G1" s="220">
        <f>+'Worksheet - Part B'!M177</f>
        <v>1.7000000000000001E-2</v>
      </c>
      <c r="H1" s="220"/>
      <c r="I1" s="39"/>
    </row>
    <row r="2" spans="1:9" s="38" customFormat="1" x14ac:dyDescent="0.2">
      <c r="A2" s="267" t="s">
        <v>58</v>
      </c>
      <c r="B2" s="267"/>
      <c r="C2" s="217">
        <f>+'Worksheet - Part B'!G3</f>
        <v>0</v>
      </c>
      <c r="D2" s="217"/>
      <c r="E2" s="221" t="s">
        <v>328</v>
      </c>
      <c r="F2" s="221"/>
      <c r="G2" s="268">
        <f>+E150</f>
        <v>0</v>
      </c>
      <c r="H2" s="268"/>
      <c r="I2" s="39"/>
    </row>
    <row r="3" spans="1:9" s="38" customFormat="1" x14ac:dyDescent="0.2">
      <c r="A3" s="225" t="s">
        <v>288</v>
      </c>
      <c r="B3" s="225"/>
      <c r="C3" s="226">
        <f>+'Worksheet - Part B'!J74</f>
        <v>0</v>
      </c>
      <c r="D3" s="226"/>
      <c r="E3" s="221" t="s">
        <v>327</v>
      </c>
      <c r="F3" s="221"/>
      <c r="G3" s="265">
        <f>+'Worksheet - Part B'!M187</f>
        <v>0</v>
      </c>
      <c r="H3" s="266"/>
      <c r="I3" s="39"/>
    </row>
    <row r="4" spans="1:9" s="38" customFormat="1" x14ac:dyDescent="0.2">
      <c r="A4" s="225" t="s">
        <v>329</v>
      </c>
      <c r="B4" s="225"/>
      <c r="C4" s="226">
        <f>+'Worksheet - Part B'!J77</f>
        <v>0</v>
      </c>
      <c r="D4" s="226"/>
      <c r="E4" s="221" t="s">
        <v>332</v>
      </c>
      <c r="F4" s="221"/>
      <c r="G4" s="220" t="e">
        <f>+G2/G3</f>
        <v>#DIV/0!</v>
      </c>
      <c r="H4" s="220"/>
      <c r="I4" s="39"/>
    </row>
    <row r="5" spans="1:9" s="38" customFormat="1" x14ac:dyDescent="0.2">
      <c r="A5" s="36"/>
      <c r="B5" s="120"/>
      <c r="C5" s="120"/>
      <c r="D5" s="120"/>
      <c r="E5" s="118"/>
      <c r="F5" s="118"/>
      <c r="G5" s="117"/>
      <c r="H5" s="117"/>
      <c r="I5" s="40"/>
    </row>
    <row r="6" spans="1:9" s="38" customFormat="1" x14ac:dyDescent="0.2">
      <c r="G6" s="59"/>
      <c r="I6" s="41"/>
    </row>
    <row r="7" spans="1:9" s="122" customFormat="1" ht="25.5" x14ac:dyDescent="0.2">
      <c r="A7" s="32" t="s">
        <v>319</v>
      </c>
      <c r="B7" s="121" t="s">
        <v>330</v>
      </c>
      <c r="C7" s="33" t="s">
        <v>322</v>
      </c>
      <c r="D7" s="34" t="s">
        <v>312</v>
      </c>
      <c r="E7" s="34" t="s">
        <v>333</v>
      </c>
      <c r="F7" s="33" t="s">
        <v>321</v>
      </c>
      <c r="G7" s="33" t="s">
        <v>320</v>
      </c>
      <c r="H7" s="33" t="s">
        <v>326</v>
      </c>
      <c r="I7" s="35"/>
    </row>
    <row r="8" spans="1:9" x14ac:dyDescent="0.2">
      <c r="A8" s="101"/>
      <c r="B8" s="11">
        <v>1</v>
      </c>
      <c r="C8" s="132">
        <f>SUM(C28:C34)</f>
        <v>0</v>
      </c>
      <c r="D8" s="132">
        <f t="shared" ref="D8:G8" si="0">SUM(D28:D34)</f>
        <v>0</v>
      </c>
      <c r="E8" s="132">
        <f t="shared" si="0"/>
        <v>0</v>
      </c>
      <c r="F8" s="132">
        <f t="shared" si="0"/>
        <v>0</v>
      </c>
      <c r="G8" s="132">
        <f t="shared" si="0"/>
        <v>0</v>
      </c>
      <c r="H8" s="112">
        <f>+G8+F8+D8</f>
        <v>0</v>
      </c>
      <c r="I8" s="3"/>
    </row>
    <row r="9" spans="1:9" x14ac:dyDescent="0.2">
      <c r="A9" s="101"/>
      <c r="B9" s="11">
        <f>+B8+1</f>
        <v>2</v>
      </c>
      <c r="C9" s="132">
        <f>SUM(C35:C46)</f>
        <v>0</v>
      </c>
      <c r="D9" s="132">
        <f t="shared" ref="D9:G9" si="1">SUM(D35:D46)</f>
        <v>0</v>
      </c>
      <c r="E9" s="132">
        <f t="shared" si="1"/>
        <v>0</v>
      </c>
      <c r="F9" s="132">
        <f t="shared" si="1"/>
        <v>0</v>
      </c>
      <c r="G9" s="132">
        <f t="shared" si="1"/>
        <v>0</v>
      </c>
      <c r="H9" s="113">
        <f>+G9+F9+D9</f>
        <v>0</v>
      </c>
      <c r="I9" s="3"/>
    </row>
    <row r="10" spans="1:9" x14ac:dyDescent="0.2">
      <c r="A10" s="101"/>
      <c r="B10" s="11">
        <f t="shared" ref="B10:B17" si="2">+B9+1</f>
        <v>3</v>
      </c>
      <c r="C10" s="132">
        <f>SUM(C47:C58)</f>
        <v>0</v>
      </c>
      <c r="D10" s="132">
        <f t="shared" ref="D10:G10" si="3">SUM(D47:D58)</f>
        <v>0</v>
      </c>
      <c r="E10" s="132">
        <f t="shared" si="3"/>
        <v>0</v>
      </c>
      <c r="F10" s="132">
        <f t="shared" si="3"/>
        <v>0</v>
      </c>
      <c r="G10" s="132">
        <f t="shared" si="3"/>
        <v>0</v>
      </c>
      <c r="H10" s="113">
        <f t="shared" ref="H10:H17" si="4">+G10+F10+D10</f>
        <v>0</v>
      </c>
      <c r="I10" s="3"/>
    </row>
    <row r="11" spans="1:9" x14ac:dyDescent="0.2">
      <c r="A11" s="101"/>
      <c r="B11" s="11">
        <f t="shared" si="2"/>
        <v>4</v>
      </c>
      <c r="C11" s="132">
        <f>SUM(C59:C70)</f>
        <v>0</v>
      </c>
      <c r="D11" s="132">
        <f t="shared" ref="D11:G11" si="5">SUM(D59:D70)</f>
        <v>0</v>
      </c>
      <c r="E11" s="132">
        <f t="shared" si="5"/>
        <v>0</v>
      </c>
      <c r="F11" s="132">
        <f t="shared" si="5"/>
        <v>0</v>
      </c>
      <c r="G11" s="132">
        <f t="shared" si="5"/>
        <v>0</v>
      </c>
      <c r="H11" s="113">
        <f>+G11+F11+D11</f>
        <v>0</v>
      </c>
      <c r="I11" s="3"/>
    </row>
    <row r="12" spans="1:9" x14ac:dyDescent="0.2">
      <c r="A12" s="101"/>
      <c r="B12" s="11">
        <f t="shared" si="2"/>
        <v>5</v>
      </c>
      <c r="C12" s="132">
        <f>SUM(C71:C82)</f>
        <v>0</v>
      </c>
      <c r="D12" s="132">
        <f t="shared" ref="D12:G12" si="6">SUM(D71:D82)</f>
        <v>0</v>
      </c>
      <c r="E12" s="132">
        <f t="shared" si="6"/>
        <v>0</v>
      </c>
      <c r="F12" s="132">
        <f t="shared" si="6"/>
        <v>0</v>
      </c>
      <c r="G12" s="132">
        <f t="shared" si="6"/>
        <v>0</v>
      </c>
      <c r="H12" s="113">
        <f t="shared" si="4"/>
        <v>0</v>
      </c>
      <c r="I12" s="3"/>
    </row>
    <row r="13" spans="1:9" x14ac:dyDescent="0.2">
      <c r="A13" s="101"/>
      <c r="B13" s="11">
        <f t="shared" si="2"/>
        <v>6</v>
      </c>
      <c r="C13" s="132">
        <f>SUM(C83:C87)</f>
        <v>0</v>
      </c>
      <c r="D13" s="132">
        <f t="shared" ref="D13:G13" si="7">SUM(D83:D87)</f>
        <v>0</v>
      </c>
      <c r="E13" s="132">
        <f t="shared" si="7"/>
        <v>0</v>
      </c>
      <c r="F13" s="132">
        <f t="shared" si="7"/>
        <v>0</v>
      </c>
      <c r="G13" s="132">
        <f t="shared" si="7"/>
        <v>0</v>
      </c>
      <c r="H13" s="113">
        <f t="shared" si="4"/>
        <v>0</v>
      </c>
      <c r="I13" s="3"/>
    </row>
    <row r="14" spans="1:9" x14ac:dyDescent="0.2">
      <c r="A14" s="101"/>
      <c r="B14" s="11">
        <f t="shared" si="2"/>
        <v>7</v>
      </c>
      <c r="C14" s="115"/>
      <c r="D14" s="115"/>
      <c r="E14" s="115"/>
      <c r="F14" s="116"/>
      <c r="G14" s="116"/>
      <c r="H14" s="113">
        <f t="shared" si="4"/>
        <v>0</v>
      </c>
      <c r="I14" s="3"/>
    </row>
    <row r="15" spans="1:9" x14ac:dyDescent="0.2">
      <c r="A15" s="101"/>
      <c r="B15" s="11">
        <f t="shared" si="2"/>
        <v>8</v>
      </c>
      <c r="C15" s="115"/>
      <c r="D15" s="115"/>
      <c r="E15" s="115"/>
      <c r="F15" s="116"/>
      <c r="G15" s="116"/>
      <c r="H15" s="113">
        <f t="shared" si="4"/>
        <v>0</v>
      </c>
      <c r="I15" s="3"/>
    </row>
    <row r="16" spans="1:9" x14ac:dyDescent="0.2">
      <c r="A16" s="101"/>
      <c r="B16" s="11">
        <f t="shared" si="2"/>
        <v>9</v>
      </c>
      <c r="C16" s="115"/>
      <c r="D16" s="115"/>
      <c r="E16" s="115"/>
      <c r="F16" s="116"/>
      <c r="G16" s="116"/>
      <c r="H16" s="113">
        <f t="shared" si="4"/>
        <v>0</v>
      </c>
      <c r="I16" s="3"/>
    </row>
    <row r="17" spans="1:9" x14ac:dyDescent="0.2">
      <c r="A17" s="101"/>
      <c r="B17" s="11">
        <f t="shared" si="2"/>
        <v>10</v>
      </c>
      <c r="C17" s="115"/>
      <c r="D17" s="115"/>
      <c r="E17" s="115"/>
      <c r="F17" s="116"/>
      <c r="G17" s="116"/>
      <c r="H17" s="113">
        <f t="shared" si="4"/>
        <v>0</v>
      </c>
      <c r="I17" s="3"/>
    </row>
    <row r="18" spans="1:9" ht="13.5" thickBot="1" x14ac:dyDescent="0.25">
      <c r="B18" s="21" t="s">
        <v>311</v>
      </c>
      <c r="C18" s="114">
        <f t="shared" ref="C18:H18" si="8">SUM(C8:C17)</f>
        <v>0</v>
      </c>
      <c r="D18" s="114">
        <f t="shared" si="8"/>
        <v>0</v>
      </c>
      <c r="E18" s="114">
        <f t="shared" si="8"/>
        <v>0</v>
      </c>
      <c r="F18" s="114">
        <f t="shared" si="8"/>
        <v>0</v>
      </c>
      <c r="G18" s="114">
        <f t="shared" si="8"/>
        <v>0</v>
      </c>
      <c r="H18" s="114">
        <f t="shared" si="8"/>
        <v>0</v>
      </c>
      <c r="I18" s="3"/>
    </row>
    <row r="19" spans="1:9" ht="13.5" thickTop="1" x14ac:dyDescent="0.2">
      <c r="A19" s="1"/>
      <c r="B19" s="7"/>
      <c r="C19" s="6"/>
      <c r="D19" s="6"/>
      <c r="E19" s="5"/>
      <c r="F19" s="5"/>
      <c r="G19" s="6"/>
      <c r="H19" s="6"/>
    </row>
    <row r="20" spans="1:9" ht="13.5" thickBot="1" x14ac:dyDescent="0.25">
      <c r="A20" s="44"/>
      <c r="B20" s="45"/>
      <c r="C20" s="46"/>
      <c r="D20" s="46"/>
      <c r="E20" s="43"/>
      <c r="F20" s="43"/>
      <c r="G20" s="46"/>
      <c r="H20" s="46"/>
    </row>
    <row r="21" spans="1:9" x14ac:dyDescent="0.2">
      <c r="A21" s="1"/>
      <c r="B21" s="7"/>
      <c r="C21" s="6"/>
      <c r="D21" s="6"/>
      <c r="E21" s="5"/>
      <c r="F21" s="5"/>
      <c r="G21" s="6"/>
      <c r="H21" s="6"/>
    </row>
    <row r="22" spans="1:9" x14ac:dyDescent="0.2">
      <c r="B22" s="8" t="s">
        <v>313</v>
      </c>
      <c r="C22" s="9">
        <f>+G1</f>
        <v>1.7000000000000001E-2</v>
      </c>
      <c r="D22" s="22"/>
      <c r="E22" s="5"/>
      <c r="F22" s="5"/>
      <c r="H22" s="9"/>
    </row>
    <row r="23" spans="1:9" x14ac:dyDescent="0.2">
      <c r="B23" s="8" t="s">
        <v>314</v>
      </c>
      <c r="C23" s="9">
        <f>+C22/12</f>
        <v>1.4166666666666668E-3</v>
      </c>
      <c r="D23" s="3"/>
      <c r="E23" s="5"/>
      <c r="F23" s="5"/>
      <c r="H23" s="9"/>
    </row>
    <row r="24" spans="1:9" x14ac:dyDescent="0.2">
      <c r="B24" s="10"/>
    </row>
    <row r="25" spans="1:9" s="23" customFormat="1" ht="25.5" x14ac:dyDescent="0.2">
      <c r="A25" s="23" t="s">
        <v>324</v>
      </c>
      <c r="B25" s="24" t="s">
        <v>323</v>
      </c>
      <c r="C25" s="23" t="s">
        <v>322</v>
      </c>
      <c r="D25" s="26" t="s">
        <v>312</v>
      </c>
      <c r="E25" s="25" t="s">
        <v>325</v>
      </c>
      <c r="F25" s="25" t="s">
        <v>315</v>
      </c>
      <c r="G25" s="25" t="s">
        <v>316</v>
      </c>
      <c r="H25" s="25" t="s">
        <v>317</v>
      </c>
    </row>
    <row r="26" spans="1:9" x14ac:dyDescent="0.2">
      <c r="B26" s="11"/>
      <c r="E26" s="12"/>
    </row>
    <row r="27" spans="1:9" x14ac:dyDescent="0.2">
      <c r="B27" s="11"/>
      <c r="E27" s="12"/>
      <c r="H27" s="3">
        <f>E150</f>
        <v>0</v>
      </c>
    </row>
    <row r="28" spans="1:9" x14ac:dyDescent="0.2">
      <c r="A28" s="58">
        <f>+'A - Payment Stream (Part A)'!A8</f>
        <v>0</v>
      </c>
      <c r="B28" s="13">
        <v>1</v>
      </c>
      <c r="C28" s="89">
        <f>+'E - Payment Stream (Part B)'!C6</f>
        <v>0</v>
      </c>
      <c r="D28" s="89">
        <f>+'E - Payment Stream (Part B)'!D6</f>
        <v>0</v>
      </c>
      <c r="E28" s="4">
        <f>+C28-D28</f>
        <v>0</v>
      </c>
      <c r="F28" s="3">
        <f t="shared" ref="F28:F91" si="9">+$C$23*H27</f>
        <v>0</v>
      </c>
      <c r="G28" s="3">
        <f>+E28-F28</f>
        <v>0</v>
      </c>
      <c r="H28" s="28">
        <f>+H27-G28</f>
        <v>0</v>
      </c>
    </row>
    <row r="29" spans="1:9" x14ac:dyDescent="0.2">
      <c r="A29" s="58">
        <f>+'A - Payment Stream (Part A)'!A9</f>
        <v>0</v>
      </c>
      <c r="B29" s="13">
        <v>2</v>
      </c>
      <c r="C29" s="89">
        <f>+'E - Payment Stream (Part B)'!C7</f>
        <v>0</v>
      </c>
      <c r="D29" s="89">
        <f>+'E - Payment Stream (Part B)'!D7</f>
        <v>0</v>
      </c>
      <c r="E29" s="27">
        <f>+C29-D29</f>
        <v>0</v>
      </c>
      <c r="F29" s="28">
        <f t="shared" si="9"/>
        <v>0</v>
      </c>
      <c r="G29" s="28">
        <f t="shared" ref="G29:G92" si="10">+E29-F29</f>
        <v>0</v>
      </c>
      <c r="H29" s="28">
        <f t="shared" ref="H29:H92" si="11">+H28-G29</f>
        <v>0</v>
      </c>
    </row>
    <row r="30" spans="1:9" x14ac:dyDescent="0.2">
      <c r="A30" s="58">
        <f>+'A - Payment Stream (Part A)'!A10</f>
        <v>0</v>
      </c>
      <c r="B30" s="13">
        <v>3</v>
      </c>
      <c r="C30" s="89">
        <f>+'E - Payment Stream (Part B)'!C8</f>
        <v>0</v>
      </c>
      <c r="D30" s="89">
        <f>+'E - Payment Stream (Part B)'!D8</f>
        <v>0</v>
      </c>
      <c r="E30" s="27">
        <f t="shared" ref="E30:E93" si="12">+C30-D30</f>
        <v>0</v>
      </c>
      <c r="F30" s="28">
        <f t="shared" si="9"/>
        <v>0</v>
      </c>
      <c r="G30" s="28">
        <f t="shared" si="10"/>
        <v>0</v>
      </c>
      <c r="H30" s="28">
        <f t="shared" si="11"/>
        <v>0</v>
      </c>
    </row>
    <row r="31" spans="1:9" x14ac:dyDescent="0.2">
      <c r="A31" s="58">
        <f>+'A - Payment Stream (Part A)'!A11</f>
        <v>0</v>
      </c>
      <c r="B31" s="13">
        <v>4</v>
      </c>
      <c r="C31" s="89">
        <f>+'E - Payment Stream (Part B)'!C9</f>
        <v>0</v>
      </c>
      <c r="D31" s="89">
        <f>+'E - Payment Stream (Part B)'!D9</f>
        <v>0</v>
      </c>
      <c r="E31" s="27">
        <f t="shared" si="12"/>
        <v>0</v>
      </c>
      <c r="F31" s="28">
        <f t="shared" si="9"/>
        <v>0</v>
      </c>
      <c r="G31" s="28">
        <f t="shared" si="10"/>
        <v>0</v>
      </c>
      <c r="H31" s="28">
        <f t="shared" si="11"/>
        <v>0</v>
      </c>
    </row>
    <row r="32" spans="1:9" x14ac:dyDescent="0.2">
      <c r="A32" s="58">
        <f>+'A - Payment Stream (Part A)'!A12</f>
        <v>0</v>
      </c>
      <c r="B32" s="13">
        <v>5</v>
      </c>
      <c r="C32" s="89">
        <f>+'E - Payment Stream (Part B)'!C10</f>
        <v>0</v>
      </c>
      <c r="D32" s="89">
        <f>+'E - Payment Stream (Part B)'!D10</f>
        <v>0</v>
      </c>
      <c r="E32" s="27">
        <f t="shared" si="12"/>
        <v>0</v>
      </c>
      <c r="F32" s="28">
        <f t="shared" si="9"/>
        <v>0</v>
      </c>
      <c r="G32" s="28">
        <f t="shared" si="10"/>
        <v>0</v>
      </c>
      <c r="H32" s="28">
        <f t="shared" si="11"/>
        <v>0</v>
      </c>
    </row>
    <row r="33" spans="1:8" x14ac:dyDescent="0.2">
      <c r="A33" s="58">
        <f>+'A - Payment Stream (Part A)'!A13</f>
        <v>0</v>
      </c>
      <c r="B33" s="13">
        <v>6</v>
      </c>
      <c r="C33" s="89">
        <f>+'E - Payment Stream (Part B)'!C11</f>
        <v>0</v>
      </c>
      <c r="D33" s="89">
        <f>+'E - Payment Stream (Part B)'!D11</f>
        <v>0</v>
      </c>
      <c r="E33" s="27">
        <f t="shared" si="12"/>
        <v>0</v>
      </c>
      <c r="F33" s="28">
        <f t="shared" si="9"/>
        <v>0</v>
      </c>
      <c r="G33" s="28">
        <f t="shared" si="10"/>
        <v>0</v>
      </c>
      <c r="H33" s="28">
        <f t="shared" si="11"/>
        <v>0</v>
      </c>
    </row>
    <row r="34" spans="1:8" x14ac:dyDescent="0.2">
      <c r="A34" s="58">
        <f>+'A - Payment Stream (Part A)'!A14</f>
        <v>0</v>
      </c>
      <c r="B34" s="13">
        <v>7</v>
      </c>
      <c r="C34" s="89">
        <f>+'E - Payment Stream (Part B)'!C12</f>
        <v>0</v>
      </c>
      <c r="D34" s="89">
        <f>+'E - Payment Stream (Part B)'!D12</f>
        <v>0</v>
      </c>
      <c r="E34" s="27">
        <f t="shared" si="12"/>
        <v>0</v>
      </c>
      <c r="F34" s="28">
        <f t="shared" si="9"/>
        <v>0</v>
      </c>
      <c r="G34" s="28">
        <f t="shared" si="10"/>
        <v>0</v>
      </c>
      <c r="H34" s="28">
        <f t="shared" si="11"/>
        <v>0</v>
      </c>
    </row>
    <row r="35" spans="1:8" x14ac:dyDescent="0.2">
      <c r="A35" s="58">
        <f>+'A - Payment Stream (Part A)'!A15</f>
        <v>0</v>
      </c>
      <c r="B35" s="13">
        <v>8</v>
      </c>
      <c r="C35" s="89">
        <f>+'E - Payment Stream (Part B)'!C13</f>
        <v>0</v>
      </c>
      <c r="D35" s="89">
        <f>+'E - Payment Stream (Part B)'!D13</f>
        <v>0</v>
      </c>
      <c r="E35" s="27">
        <f t="shared" si="12"/>
        <v>0</v>
      </c>
      <c r="F35" s="28">
        <f t="shared" si="9"/>
        <v>0</v>
      </c>
      <c r="G35" s="28">
        <f t="shared" si="10"/>
        <v>0</v>
      </c>
      <c r="H35" s="28">
        <f t="shared" si="11"/>
        <v>0</v>
      </c>
    </row>
    <row r="36" spans="1:8" x14ac:dyDescent="0.2">
      <c r="A36" s="58">
        <f>+'A - Payment Stream (Part A)'!A16</f>
        <v>0</v>
      </c>
      <c r="B36" s="13">
        <v>9</v>
      </c>
      <c r="C36" s="89">
        <f>+'E - Payment Stream (Part B)'!C14</f>
        <v>0</v>
      </c>
      <c r="D36" s="89">
        <f>+'E - Payment Stream (Part B)'!D14</f>
        <v>0</v>
      </c>
      <c r="E36" s="27">
        <f t="shared" si="12"/>
        <v>0</v>
      </c>
      <c r="F36" s="28">
        <f t="shared" si="9"/>
        <v>0</v>
      </c>
      <c r="G36" s="28">
        <f t="shared" si="10"/>
        <v>0</v>
      </c>
      <c r="H36" s="28">
        <f t="shared" si="11"/>
        <v>0</v>
      </c>
    </row>
    <row r="37" spans="1:8" x14ac:dyDescent="0.2">
      <c r="A37" s="58">
        <f>+'A - Payment Stream (Part A)'!A17</f>
        <v>0</v>
      </c>
      <c r="B37" s="13">
        <v>10</v>
      </c>
      <c r="C37" s="89">
        <f>+'E - Payment Stream (Part B)'!C15</f>
        <v>0</v>
      </c>
      <c r="D37" s="89">
        <f>+'E - Payment Stream (Part B)'!D15</f>
        <v>0</v>
      </c>
      <c r="E37" s="27">
        <f t="shared" si="12"/>
        <v>0</v>
      </c>
      <c r="F37" s="28">
        <f t="shared" si="9"/>
        <v>0</v>
      </c>
      <c r="G37" s="28">
        <f t="shared" si="10"/>
        <v>0</v>
      </c>
      <c r="H37" s="28">
        <f t="shared" si="11"/>
        <v>0</v>
      </c>
    </row>
    <row r="38" spans="1:8" x14ac:dyDescent="0.2">
      <c r="A38" s="58">
        <f>+'A - Payment Stream (Part A)'!A18</f>
        <v>0</v>
      </c>
      <c r="B38" s="13">
        <v>11</v>
      </c>
      <c r="C38" s="89">
        <f>+'E - Payment Stream (Part B)'!C16</f>
        <v>0</v>
      </c>
      <c r="D38" s="89">
        <f>+'E - Payment Stream (Part B)'!D16</f>
        <v>0</v>
      </c>
      <c r="E38" s="27">
        <f t="shared" si="12"/>
        <v>0</v>
      </c>
      <c r="F38" s="28">
        <f t="shared" si="9"/>
        <v>0</v>
      </c>
      <c r="G38" s="28">
        <f t="shared" si="10"/>
        <v>0</v>
      </c>
      <c r="H38" s="28">
        <f t="shared" si="11"/>
        <v>0</v>
      </c>
    </row>
    <row r="39" spans="1:8" x14ac:dyDescent="0.2">
      <c r="A39" s="58">
        <f>+'A - Payment Stream (Part A)'!A19</f>
        <v>0</v>
      </c>
      <c r="B39" s="13">
        <v>12</v>
      </c>
      <c r="C39" s="89">
        <f>+'E - Payment Stream (Part B)'!C17</f>
        <v>0</v>
      </c>
      <c r="D39" s="89">
        <f>+'E - Payment Stream (Part B)'!D17</f>
        <v>0</v>
      </c>
      <c r="E39" s="27">
        <f t="shared" si="12"/>
        <v>0</v>
      </c>
      <c r="F39" s="28">
        <f t="shared" si="9"/>
        <v>0</v>
      </c>
      <c r="G39" s="28">
        <f t="shared" si="10"/>
        <v>0</v>
      </c>
      <c r="H39" s="28">
        <f t="shared" si="11"/>
        <v>0</v>
      </c>
    </row>
    <row r="40" spans="1:8" x14ac:dyDescent="0.2">
      <c r="A40" s="58">
        <f>+'A - Payment Stream (Part A)'!A20</f>
        <v>0</v>
      </c>
      <c r="B40" s="13">
        <v>13</v>
      </c>
      <c r="C40" s="89">
        <f>+'E - Payment Stream (Part B)'!C18</f>
        <v>0</v>
      </c>
      <c r="D40" s="89">
        <f>+'E - Payment Stream (Part B)'!D18</f>
        <v>0</v>
      </c>
      <c r="E40" s="27">
        <f t="shared" si="12"/>
        <v>0</v>
      </c>
      <c r="F40" s="28">
        <f t="shared" si="9"/>
        <v>0</v>
      </c>
      <c r="G40" s="28">
        <f t="shared" si="10"/>
        <v>0</v>
      </c>
      <c r="H40" s="28">
        <f t="shared" si="11"/>
        <v>0</v>
      </c>
    </row>
    <row r="41" spans="1:8" x14ac:dyDescent="0.2">
      <c r="A41" s="58">
        <f>+'A - Payment Stream (Part A)'!A21</f>
        <v>0</v>
      </c>
      <c r="B41" s="13">
        <v>14</v>
      </c>
      <c r="C41" s="89">
        <f>+'E - Payment Stream (Part B)'!C19</f>
        <v>0</v>
      </c>
      <c r="D41" s="89">
        <f>+'E - Payment Stream (Part B)'!D19</f>
        <v>0</v>
      </c>
      <c r="E41" s="27">
        <f t="shared" si="12"/>
        <v>0</v>
      </c>
      <c r="F41" s="28">
        <f t="shared" si="9"/>
        <v>0</v>
      </c>
      <c r="G41" s="28">
        <f t="shared" si="10"/>
        <v>0</v>
      </c>
      <c r="H41" s="28">
        <f t="shared" si="11"/>
        <v>0</v>
      </c>
    </row>
    <row r="42" spans="1:8" x14ac:dyDescent="0.2">
      <c r="A42" s="58">
        <f>+'A - Payment Stream (Part A)'!A22</f>
        <v>0</v>
      </c>
      <c r="B42" s="13">
        <v>15</v>
      </c>
      <c r="C42" s="89">
        <f>+'E - Payment Stream (Part B)'!C20</f>
        <v>0</v>
      </c>
      <c r="D42" s="89">
        <f>+'E - Payment Stream (Part B)'!D20</f>
        <v>0</v>
      </c>
      <c r="E42" s="27">
        <f t="shared" si="12"/>
        <v>0</v>
      </c>
      <c r="F42" s="28">
        <f t="shared" si="9"/>
        <v>0</v>
      </c>
      <c r="G42" s="28">
        <f t="shared" si="10"/>
        <v>0</v>
      </c>
      <c r="H42" s="28">
        <f t="shared" si="11"/>
        <v>0</v>
      </c>
    </row>
    <row r="43" spans="1:8" x14ac:dyDescent="0.2">
      <c r="A43" s="58">
        <f>+'A - Payment Stream (Part A)'!A23</f>
        <v>0</v>
      </c>
      <c r="B43" s="13">
        <v>16</v>
      </c>
      <c r="C43" s="89">
        <f>+'E - Payment Stream (Part B)'!C21</f>
        <v>0</v>
      </c>
      <c r="D43" s="89">
        <f>+'E - Payment Stream (Part B)'!D21</f>
        <v>0</v>
      </c>
      <c r="E43" s="27">
        <f t="shared" si="12"/>
        <v>0</v>
      </c>
      <c r="F43" s="28">
        <f t="shared" si="9"/>
        <v>0</v>
      </c>
      <c r="G43" s="28">
        <f t="shared" si="10"/>
        <v>0</v>
      </c>
      <c r="H43" s="28">
        <f t="shared" si="11"/>
        <v>0</v>
      </c>
    </row>
    <row r="44" spans="1:8" x14ac:dyDescent="0.2">
      <c r="A44" s="58">
        <f>+'A - Payment Stream (Part A)'!A24</f>
        <v>0</v>
      </c>
      <c r="B44" s="13">
        <v>17</v>
      </c>
      <c r="C44" s="89">
        <f>+'E - Payment Stream (Part B)'!C22</f>
        <v>0</v>
      </c>
      <c r="D44" s="89">
        <f>+'E - Payment Stream (Part B)'!D22</f>
        <v>0</v>
      </c>
      <c r="E44" s="27">
        <f t="shared" si="12"/>
        <v>0</v>
      </c>
      <c r="F44" s="28">
        <f t="shared" si="9"/>
        <v>0</v>
      </c>
      <c r="G44" s="28">
        <f t="shared" si="10"/>
        <v>0</v>
      </c>
      <c r="H44" s="28">
        <f t="shared" si="11"/>
        <v>0</v>
      </c>
    </row>
    <row r="45" spans="1:8" x14ac:dyDescent="0.2">
      <c r="A45" s="58">
        <f>+'A - Payment Stream (Part A)'!A25</f>
        <v>0</v>
      </c>
      <c r="B45" s="13">
        <v>18</v>
      </c>
      <c r="C45" s="89">
        <f>+'E - Payment Stream (Part B)'!C23</f>
        <v>0</v>
      </c>
      <c r="D45" s="89">
        <f>+'E - Payment Stream (Part B)'!D23</f>
        <v>0</v>
      </c>
      <c r="E45" s="27">
        <f t="shared" si="12"/>
        <v>0</v>
      </c>
      <c r="F45" s="28">
        <f t="shared" si="9"/>
        <v>0</v>
      </c>
      <c r="G45" s="28">
        <f t="shared" si="10"/>
        <v>0</v>
      </c>
      <c r="H45" s="28">
        <f t="shared" si="11"/>
        <v>0</v>
      </c>
    </row>
    <row r="46" spans="1:8" x14ac:dyDescent="0.2">
      <c r="A46" s="58">
        <f>+'A - Payment Stream (Part A)'!A26</f>
        <v>0</v>
      </c>
      <c r="B46" s="13">
        <v>19</v>
      </c>
      <c r="C46" s="89">
        <f>+'E - Payment Stream (Part B)'!C24</f>
        <v>0</v>
      </c>
      <c r="D46" s="89">
        <f>+'E - Payment Stream (Part B)'!D24</f>
        <v>0</v>
      </c>
      <c r="E46" s="27">
        <f t="shared" si="12"/>
        <v>0</v>
      </c>
      <c r="F46" s="28">
        <f t="shared" si="9"/>
        <v>0</v>
      </c>
      <c r="G46" s="28">
        <f t="shared" si="10"/>
        <v>0</v>
      </c>
      <c r="H46" s="28">
        <f t="shared" si="11"/>
        <v>0</v>
      </c>
    </row>
    <row r="47" spans="1:8" x14ac:dyDescent="0.2">
      <c r="A47" s="58">
        <f>+'A - Payment Stream (Part A)'!A27</f>
        <v>0</v>
      </c>
      <c r="B47" s="13">
        <v>20</v>
      </c>
      <c r="C47" s="89">
        <f>+'E - Payment Stream (Part B)'!C25</f>
        <v>0</v>
      </c>
      <c r="D47" s="89">
        <f>+'E - Payment Stream (Part B)'!D25</f>
        <v>0</v>
      </c>
      <c r="E47" s="27">
        <f t="shared" si="12"/>
        <v>0</v>
      </c>
      <c r="F47" s="28">
        <f t="shared" si="9"/>
        <v>0</v>
      </c>
      <c r="G47" s="28">
        <f t="shared" si="10"/>
        <v>0</v>
      </c>
      <c r="H47" s="28">
        <f t="shared" si="11"/>
        <v>0</v>
      </c>
    </row>
    <row r="48" spans="1:8" x14ac:dyDescent="0.2">
      <c r="A48" s="58">
        <f>+'A - Payment Stream (Part A)'!A28</f>
        <v>0</v>
      </c>
      <c r="B48" s="13">
        <v>21</v>
      </c>
      <c r="C48" s="89">
        <f>+'E - Payment Stream (Part B)'!C26</f>
        <v>0</v>
      </c>
      <c r="D48" s="89">
        <f>+'E - Payment Stream (Part B)'!D26</f>
        <v>0</v>
      </c>
      <c r="E48" s="27">
        <f t="shared" si="12"/>
        <v>0</v>
      </c>
      <c r="F48" s="28">
        <f t="shared" si="9"/>
        <v>0</v>
      </c>
      <c r="G48" s="28">
        <f t="shared" si="10"/>
        <v>0</v>
      </c>
      <c r="H48" s="28">
        <f t="shared" si="11"/>
        <v>0</v>
      </c>
    </row>
    <row r="49" spans="1:9" x14ac:dyDescent="0.2">
      <c r="A49" s="58">
        <f>+'A - Payment Stream (Part A)'!A29</f>
        <v>0</v>
      </c>
      <c r="B49" s="13">
        <v>22</v>
      </c>
      <c r="C49" s="89">
        <f>+'E - Payment Stream (Part B)'!C27</f>
        <v>0</v>
      </c>
      <c r="D49" s="89">
        <f>+'E - Payment Stream (Part B)'!D27</f>
        <v>0</v>
      </c>
      <c r="E49" s="27">
        <f t="shared" si="12"/>
        <v>0</v>
      </c>
      <c r="F49" s="28">
        <f t="shared" si="9"/>
        <v>0</v>
      </c>
      <c r="G49" s="28">
        <f t="shared" si="10"/>
        <v>0</v>
      </c>
      <c r="H49" s="28">
        <f t="shared" si="11"/>
        <v>0</v>
      </c>
    </row>
    <row r="50" spans="1:9" x14ac:dyDescent="0.2">
      <c r="A50" s="58">
        <f>+'A - Payment Stream (Part A)'!A30</f>
        <v>0</v>
      </c>
      <c r="B50" s="13">
        <v>23</v>
      </c>
      <c r="C50" s="89">
        <f>+'E - Payment Stream (Part B)'!C28</f>
        <v>0</v>
      </c>
      <c r="D50" s="89">
        <f>+'E - Payment Stream (Part B)'!D28</f>
        <v>0</v>
      </c>
      <c r="E50" s="27">
        <f t="shared" si="12"/>
        <v>0</v>
      </c>
      <c r="F50" s="28">
        <f t="shared" si="9"/>
        <v>0</v>
      </c>
      <c r="G50" s="28">
        <f t="shared" si="10"/>
        <v>0</v>
      </c>
      <c r="H50" s="28">
        <f t="shared" si="11"/>
        <v>0</v>
      </c>
    </row>
    <row r="51" spans="1:9" x14ac:dyDescent="0.2">
      <c r="A51" s="58">
        <f>+'A - Payment Stream (Part A)'!A31</f>
        <v>0</v>
      </c>
      <c r="B51" s="13">
        <v>24</v>
      </c>
      <c r="C51" s="89">
        <f>+'E - Payment Stream (Part B)'!C29</f>
        <v>0</v>
      </c>
      <c r="D51" s="89">
        <f>+'E - Payment Stream (Part B)'!D29</f>
        <v>0</v>
      </c>
      <c r="E51" s="27">
        <f t="shared" si="12"/>
        <v>0</v>
      </c>
      <c r="F51" s="28">
        <f t="shared" si="9"/>
        <v>0</v>
      </c>
      <c r="G51" s="28">
        <f t="shared" si="10"/>
        <v>0</v>
      </c>
      <c r="H51" s="28">
        <f t="shared" si="11"/>
        <v>0</v>
      </c>
    </row>
    <row r="52" spans="1:9" x14ac:dyDescent="0.2">
      <c r="A52" s="58">
        <f>+'A - Payment Stream (Part A)'!A32</f>
        <v>0</v>
      </c>
      <c r="B52" s="13">
        <v>25</v>
      </c>
      <c r="C52" s="89">
        <f>+'E - Payment Stream (Part B)'!C30</f>
        <v>0</v>
      </c>
      <c r="D52" s="89">
        <f>+'E - Payment Stream (Part B)'!D30</f>
        <v>0</v>
      </c>
      <c r="E52" s="27">
        <f t="shared" si="12"/>
        <v>0</v>
      </c>
      <c r="F52" s="28">
        <f t="shared" si="9"/>
        <v>0</v>
      </c>
      <c r="G52" s="28">
        <f t="shared" si="10"/>
        <v>0</v>
      </c>
      <c r="H52" s="28">
        <f t="shared" si="11"/>
        <v>0</v>
      </c>
      <c r="I52" s="14"/>
    </row>
    <row r="53" spans="1:9" x14ac:dyDescent="0.2">
      <c r="A53" s="58">
        <f>+'A - Payment Stream (Part A)'!A33</f>
        <v>0</v>
      </c>
      <c r="B53" s="13">
        <v>26</v>
      </c>
      <c r="C53" s="89">
        <f>+'E - Payment Stream (Part B)'!C31</f>
        <v>0</v>
      </c>
      <c r="D53" s="89">
        <f>+'E - Payment Stream (Part B)'!D31</f>
        <v>0</v>
      </c>
      <c r="E53" s="27">
        <f t="shared" si="12"/>
        <v>0</v>
      </c>
      <c r="F53" s="28">
        <f t="shared" si="9"/>
        <v>0</v>
      </c>
      <c r="G53" s="28">
        <f t="shared" si="10"/>
        <v>0</v>
      </c>
      <c r="H53" s="28">
        <f t="shared" si="11"/>
        <v>0</v>
      </c>
    </row>
    <row r="54" spans="1:9" x14ac:dyDescent="0.2">
      <c r="A54" s="58">
        <f>+'A - Payment Stream (Part A)'!A34</f>
        <v>0</v>
      </c>
      <c r="B54" s="13">
        <v>27</v>
      </c>
      <c r="C54" s="89">
        <f>+'E - Payment Stream (Part B)'!C32</f>
        <v>0</v>
      </c>
      <c r="D54" s="89">
        <f>+'E - Payment Stream (Part B)'!D32</f>
        <v>0</v>
      </c>
      <c r="E54" s="27">
        <f t="shared" si="12"/>
        <v>0</v>
      </c>
      <c r="F54" s="28">
        <f t="shared" si="9"/>
        <v>0</v>
      </c>
      <c r="G54" s="28">
        <f t="shared" si="10"/>
        <v>0</v>
      </c>
      <c r="H54" s="28">
        <f t="shared" si="11"/>
        <v>0</v>
      </c>
    </row>
    <row r="55" spans="1:9" x14ac:dyDescent="0.2">
      <c r="A55" s="58">
        <f>+'A - Payment Stream (Part A)'!A35</f>
        <v>0</v>
      </c>
      <c r="B55" s="13">
        <v>28</v>
      </c>
      <c r="C55" s="89">
        <f>+'E - Payment Stream (Part B)'!C33</f>
        <v>0</v>
      </c>
      <c r="D55" s="89">
        <f>+'E - Payment Stream (Part B)'!D33</f>
        <v>0</v>
      </c>
      <c r="E55" s="27">
        <f t="shared" si="12"/>
        <v>0</v>
      </c>
      <c r="F55" s="28">
        <f t="shared" si="9"/>
        <v>0</v>
      </c>
      <c r="G55" s="28">
        <f t="shared" si="10"/>
        <v>0</v>
      </c>
      <c r="H55" s="28">
        <f t="shared" si="11"/>
        <v>0</v>
      </c>
    </row>
    <row r="56" spans="1:9" x14ac:dyDescent="0.2">
      <c r="A56" s="58">
        <f>+'A - Payment Stream (Part A)'!A36</f>
        <v>0</v>
      </c>
      <c r="B56" s="13">
        <v>29</v>
      </c>
      <c r="C56" s="89">
        <f>+'E - Payment Stream (Part B)'!C34</f>
        <v>0</v>
      </c>
      <c r="D56" s="89">
        <f>+'E - Payment Stream (Part B)'!D34</f>
        <v>0</v>
      </c>
      <c r="E56" s="27">
        <f t="shared" si="12"/>
        <v>0</v>
      </c>
      <c r="F56" s="28">
        <f t="shared" si="9"/>
        <v>0</v>
      </c>
      <c r="G56" s="28">
        <f t="shared" si="10"/>
        <v>0</v>
      </c>
      <c r="H56" s="28">
        <f t="shared" si="11"/>
        <v>0</v>
      </c>
    </row>
    <row r="57" spans="1:9" x14ac:dyDescent="0.2">
      <c r="A57" s="58">
        <f>+'A - Payment Stream (Part A)'!A37</f>
        <v>0</v>
      </c>
      <c r="B57" s="13">
        <v>30</v>
      </c>
      <c r="C57" s="89">
        <f>+'E - Payment Stream (Part B)'!C35</f>
        <v>0</v>
      </c>
      <c r="D57" s="89">
        <f>+'E - Payment Stream (Part B)'!D35</f>
        <v>0</v>
      </c>
      <c r="E57" s="27">
        <f t="shared" si="12"/>
        <v>0</v>
      </c>
      <c r="F57" s="28">
        <f t="shared" si="9"/>
        <v>0</v>
      </c>
      <c r="G57" s="28">
        <f t="shared" si="10"/>
        <v>0</v>
      </c>
      <c r="H57" s="28">
        <f t="shared" si="11"/>
        <v>0</v>
      </c>
    </row>
    <row r="58" spans="1:9" x14ac:dyDescent="0.2">
      <c r="A58" s="58">
        <f>+'A - Payment Stream (Part A)'!A38</f>
        <v>0</v>
      </c>
      <c r="B58" s="13">
        <v>31</v>
      </c>
      <c r="C58" s="89">
        <f>+'E - Payment Stream (Part B)'!C36</f>
        <v>0</v>
      </c>
      <c r="D58" s="89">
        <f>+'E - Payment Stream (Part B)'!D36</f>
        <v>0</v>
      </c>
      <c r="E58" s="27">
        <f t="shared" si="12"/>
        <v>0</v>
      </c>
      <c r="F58" s="28">
        <f t="shared" si="9"/>
        <v>0</v>
      </c>
      <c r="G58" s="28">
        <f t="shared" si="10"/>
        <v>0</v>
      </c>
      <c r="H58" s="28">
        <f t="shared" si="11"/>
        <v>0</v>
      </c>
    </row>
    <row r="59" spans="1:9" x14ac:dyDescent="0.2">
      <c r="A59" s="58">
        <f>+'A - Payment Stream (Part A)'!A39</f>
        <v>0</v>
      </c>
      <c r="B59" s="13">
        <v>32</v>
      </c>
      <c r="C59" s="89">
        <f>+'E - Payment Stream (Part B)'!C37</f>
        <v>0</v>
      </c>
      <c r="D59" s="89">
        <f>+'E - Payment Stream (Part B)'!D37</f>
        <v>0</v>
      </c>
      <c r="E59" s="27">
        <f t="shared" si="12"/>
        <v>0</v>
      </c>
      <c r="F59" s="28">
        <f t="shared" si="9"/>
        <v>0</v>
      </c>
      <c r="G59" s="28">
        <f t="shared" si="10"/>
        <v>0</v>
      </c>
      <c r="H59" s="28">
        <f t="shared" si="11"/>
        <v>0</v>
      </c>
    </row>
    <row r="60" spans="1:9" x14ac:dyDescent="0.2">
      <c r="A60" s="58">
        <f>+'A - Payment Stream (Part A)'!A40</f>
        <v>0</v>
      </c>
      <c r="B60" s="13">
        <v>33</v>
      </c>
      <c r="C60" s="89">
        <f>+'E - Payment Stream (Part B)'!C38</f>
        <v>0</v>
      </c>
      <c r="D60" s="89">
        <f>+'E - Payment Stream (Part B)'!D38</f>
        <v>0</v>
      </c>
      <c r="E60" s="27">
        <f t="shared" si="12"/>
        <v>0</v>
      </c>
      <c r="F60" s="28">
        <f t="shared" si="9"/>
        <v>0</v>
      </c>
      <c r="G60" s="28">
        <f t="shared" si="10"/>
        <v>0</v>
      </c>
      <c r="H60" s="28">
        <f t="shared" si="11"/>
        <v>0</v>
      </c>
    </row>
    <row r="61" spans="1:9" x14ac:dyDescent="0.2">
      <c r="A61" s="58">
        <f>+'A - Payment Stream (Part A)'!A41</f>
        <v>0</v>
      </c>
      <c r="B61" s="13">
        <v>34</v>
      </c>
      <c r="C61" s="89">
        <f>+'E - Payment Stream (Part B)'!C39</f>
        <v>0</v>
      </c>
      <c r="D61" s="89">
        <f>+'E - Payment Stream (Part B)'!D39</f>
        <v>0</v>
      </c>
      <c r="E61" s="27">
        <f t="shared" si="12"/>
        <v>0</v>
      </c>
      <c r="F61" s="28">
        <f t="shared" si="9"/>
        <v>0</v>
      </c>
      <c r="G61" s="28">
        <f t="shared" si="10"/>
        <v>0</v>
      </c>
      <c r="H61" s="28">
        <f t="shared" si="11"/>
        <v>0</v>
      </c>
    </row>
    <row r="62" spans="1:9" x14ac:dyDescent="0.2">
      <c r="A62" s="58">
        <f>+'A - Payment Stream (Part A)'!A42</f>
        <v>0</v>
      </c>
      <c r="B62" s="13">
        <v>35</v>
      </c>
      <c r="C62" s="89">
        <f>+'E - Payment Stream (Part B)'!C40</f>
        <v>0</v>
      </c>
      <c r="D62" s="89">
        <f>+'E - Payment Stream (Part B)'!D40</f>
        <v>0</v>
      </c>
      <c r="E62" s="27">
        <f t="shared" si="12"/>
        <v>0</v>
      </c>
      <c r="F62" s="28">
        <f t="shared" si="9"/>
        <v>0</v>
      </c>
      <c r="G62" s="28">
        <f t="shared" si="10"/>
        <v>0</v>
      </c>
      <c r="H62" s="28">
        <f t="shared" si="11"/>
        <v>0</v>
      </c>
    </row>
    <row r="63" spans="1:9" x14ac:dyDescent="0.2">
      <c r="A63" s="58">
        <f>+'A - Payment Stream (Part A)'!A43</f>
        <v>0</v>
      </c>
      <c r="B63" s="13">
        <v>36</v>
      </c>
      <c r="C63" s="89">
        <f>+'E - Payment Stream (Part B)'!C41</f>
        <v>0</v>
      </c>
      <c r="D63" s="89">
        <f>+'E - Payment Stream (Part B)'!D41</f>
        <v>0</v>
      </c>
      <c r="E63" s="27">
        <f t="shared" si="12"/>
        <v>0</v>
      </c>
      <c r="F63" s="28">
        <f t="shared" si="9"/>
        <v>0</v>
      </c>
      <c r="G63" s="28">
        <f t="shared" si="10"/>
        <v>0</v>
      </c>
      <c r="H63" s="28">
        <f t="shared" si="11"/>
        <v>0</v>
      </c>
    </row>
    <row r="64" spans="1:9" x14ac:dyDescent="0.2">
      <c r="A64" s="58">
        <f>+'A - Payment Stream (Part A)'!A44</f>
        <v>0</v>
      </c>
      <c r="B64" s="13">
        <v>37</v>
      </c>
      <c r="C64" s="89">
        <f>+'E - Payment Stream (Part B)'!C42</f>
        <v>0</v>
      </c>
      <c r="D64" s="89">
        <f>+'E - Payment Stream (Part B)'!D42</f>
        <v>0</v>
      </c>
      <c r="E64" s="27">
        <f t="shared" si="12"/>
        <v>0</v>
      </c>
      <c r="F64" s="28">
        <f t="shared" si="9"/>
        <v>0</v>
      </c>
      <c r="G64" s="28">
        <f t="shared" si="10"/>
        <v>0</v>
      </c>
      <c r="H64" s="28">
        <f t="shared" si="11"/>
        <v>0</v>
      </c>
    </row>
    <row r="65" spans="1:8" x14ac:dyDescent="0.2">
      <c r="A65" s="58">
        <f>+'A - Payment Stream (Part A)'!A45</f>
        <v>0</v>
      </c>
      <c r="B65" s="13">
        <v>38</v>
      </c>
      <c r="C65" s="89">
        <f>+'E - Payment Stream (Part B)'!C43</f>
        <v>0</v>
      </c>
      <c r="D65" s="89">
        <f>+'E - Payment Stream (Part B)'!D43</f>
        <v>0</v>
      </c>
      <c r="E65" s="27">
        <f t="shared" si="12"/>
        <v>0</v>
      </c>
      <c r="F65" s="28">
        <f t="shared" si="9"/>
        <v>0</v>
      </c>
      <c r="G65" s="28">
        <f t="shared" si="10"/>
        <v>0</v>
      </c>
      <c r="H65" s="28">
        <f t="shared" si="11"/>
        <v>0</v>
      </c>
    </row>
    <row r="66" spans="1:8" x14ac:dyDescent="0.2">
      <c r="A66" s="58">
        <f>+'A - Payment Stream (Part A)'!A46</f>
        <v>0</v>
      </c>
      <c r="B66" s="13">
        <v>39</v>
      </c>
      <c r="C66" s="89">
        <f>+'E - Payment Stream (Part B)'!C44</f>
        <v>0</v>
      </c>
      <c r="D66" s="89">
        <f>+'E - Payment Stream (Part B)'!D44</f>
        <v>0</v>
      </c>
      <c r="E66" s="27">
        <f t="shared" si="12"/>
        <v>0</v>
      </c>
      <c r="F66" s="28">
        <f t="shared" si="9"/>
        <v>0</v>
      </c>
      <c r="G66" s="28">
        <f t="shared" si="10"/>
        <v>0</v>
      </c>
      <c r="H66" s="28">
        <f t="shared" si="11"/>
        <v>0</v>
      </c>
    </row>
    <row r="67" spans="1:8" x14ac:dyDescent="0.2">
      <c r="A67" s="58">
        <f>+'A - Payment Stream (Part A)'!A47</f>
        <v>0</v>
      </c>
      <c r="B67" s="13">
        <v>40</v>
      </c>
      <c r="C67" s="89">
        <f>+'E - Payment Stream (Part B)'!C45</f>
        <v>0</v>
      </c>
      <c r="D67" s="89">
        <f>+'E - Payment Stream (Part B)'!D45</f>
        <v>0</v>
      </c>
      <c r="E67" s="27">
        <f t="shared" si="12"/>
        <v>0</v>
      </c>
      <c r="F67" s="28">
        <f t="shared" si="9"/>
        <v>0</v>
      </c>
      <c r="G67" s="28">
        <f t="shared" si="10"/>
        <v>0</v>
      </c>
      <c r="H67" s="28">
        <f t="shared" si="11"/>
        <v>0</v>
      </c>
    </row>
    <row r="68" spans="1:8" x14ac:dyDescent="0.2">
      <c r="A68" s="58">
        <f>+'A - Payment Stream (Part A)'!A48</f>
        <v>0</v>
      </c>
      <c r="B68" s="13">
        <v>41</v>
      </c>
      <c r="C68" s="89">
        <f>+'E - Payment Stream (Part B)'!C46</f>
        <v>0</v>
      </c>
      <c r="D68" s="89">
        <f>+'E - Payment Stream (Part B)'!D46</f>
        <v>0</v>
      </c>
      <c r="E68" s="27">
        <f t="shared" si="12"/>
        <v>0</v>
      </c>
      <c r="F68" s="28">
        <f t="shared" si="9"/>
        <v>0</v>
      </c>
      <c r="G68" s="28">
        <f t="shared" si="10"/>
        <v>0</v>
      </c>
      <c r="H68" s="28">
        <f t="shared" si="11"/>
        <v>0</v>
      </c>
    </row>
    <row r="69" spans="1:8" x14ac:dyDescent="0.2">
      <c r="A69" s="58">
        <f>+'A - Payment Stream (Part A)'!A49</f>
        <v>0</v>
      </c>
      <c r="B69" s="13">
        <v>42</v>
      </c>
      <c r="C69" s="89">
        <f>+'E - Payment Stream (Part B)'!C47</f>
        <v>0</v>
      </c>
      <c r="D69" s="89">
        <f>+'E - Payment Stream (Part B)'!D47</f>
        <v>0</v>
      </c>
      <c r="E69" s="27">
        <f t="shared" si="12"/>
        <v>0</v>
      </c>
      <c r="F69" s="28">
        <f t="shared" si="9"/>
        <v>0</v>
      </c>
      <c r="G69" s="28">
        <f t="shared" si="10"/>
        <v>0</v>
      </c>
      <c r="H69" s="28">
        <f t="shared" si="11"/>
        <v>0</v>
      </c>
    </row>
    <row r="70" spans="1:8" x14ac:dyDescent="0.2">
      <c r="A70" s="58">
        <f>+'A - Payment Stream (Part A)'!A50</f>
        <v>0</v>
      </c>
      <c r="B70" s="13">
        <v>43</v>
      </c>
      <c r="C70" s="89">
        <f>+'E - Payment Stream (Part B)'!C48</f>
        <v>0</v>
      </c>
      <c r="D70" s="89">
        <f>+'E - Payment Stream (Part B)'!D48</f>
        <v>0</v>
      </c>
      <c r="E70" s="27">
        <f t="shared" si="12"/>
        <v>0</v>
      </c>
      <c r="F70" s="28">
        <f t="shared" si="9"/>
        <v>0</v>
      </c>
      <c r="G70" s="28">
        <f t="shared" si="10"/>
        <v>0</v>
      </c>
      <c r="H70" s="28">
        <f t="shared" si="11"/>
        <v>0</v>
      </c>
    </row>
    <row r="71" spans="1:8" x14ac:dyDescent="0.2">
      <c r="A71" s="58">
        <f>+'A - Payment Stream (Part A)'!A51</f>
        <v>0</v>
      </c>
      <c r="B71" s="13">
        <v>44</v>
      </c>
      <c r="C71" s="89">
        <f>+'E - Payment Stream (Part B)'!C49</f>
        <v>0</v>
      </c>
      <c r="D71" s="89">
        <f>+'E - Payment Stream (Part B)'!D49</f>
        <v>0</v>
      </c>
      <c r="E71" s="27">
        <f t="shared" si="12"/>
        <v>0</v>
      </c>
      <c r="F71" s="28">
        <f t="shared" si="9"/>
        <v>0</v>
      </c>
      <c r="G71" s="28">
        <f t="shared" si="10"/>
        <v>0</v>
      </c>
      <c r="H71" s="28">
        <f t="shared" si="11"/>
        <v>0</v>
      </c>
    </row>
    <row r="72" spans="1:8" x14ac:dyDescent="0.2">
      <c r="A72" s="58">
        <f>+'A - Payment Stream (Part A)'!A52</f>
        <v>0</v>
      </c>
      <c r="B72" s="13">
        <v>45</v>
      </c>
      <c r="C72" s="89">
        <f>+'E - Payment Stream (Part B)'!C50</f>
        <v>0</v>
      </c>
      <c r="D72" s="89">
        <f>+'E - Payment Stream (Part B)'!D50</f>
        <v>0</v>
      </c>
      <c r="E72" s="27">
        <f t="shared" si="12"/>
        <v>0</v>
      </c>
      <c r="F72" s="28">
        <f t="shared" si="9"/>
        <v>0</v>
      </c>
      <c r="G72" s="28">
        <f t="shared" si="10"/>
        <v>0</v>
      </c>
      <c r="H72" s="28">
        <f t="shared" si="11"/>
        <v>0</v>
      </c>
    </row>
    <row r="73" spans="1:8" x14ac:dyDescent="0.2">
      <c r="A73" s="58">
        <f>+'A - Payment Stream (Part A)'!A53</f>
        <v>0</v>
      </c>
      <c r="B73" s="13">
        <v>46</v>
      </c>
      <c r="C73" s="89">
        <f>+'E - Payment Stream (Part B)'!C51</f>
        <v>0</v>
      </c>
      <c r="D73" s="89">
        <f>+'E - Payment Stream (Part B)'!D51</f>
        <v>0</v>
      </c>
      <c r="E73" s="27">
        <f t="shared" si="12"/>
        <v>0</v>
      </c>
      <c r="F73" s="28">
        <f t="shared" si="9"/>
        <v>0</v>
      </c>
      <c r="G73" s="28">
        <f t="shared" si="10"/>
        <v>0</v>
      </c>
      <c r="H73" s="28">
        <f t="shared" si="11"/>
        <v>0</v>
      </c>
    </row>
    <row r="74" spans="1:8" x14ac:dyDescent="0.2">
      <c r="A74" s="58">
        <f>+'A - Payment Stream (Part A)'!A54</f>
        <v>0</v>
      </c>
      <c r="B74" s="13">
        <v>47</v>
      </c>
      <c r="C74" s="89">
        <f>+'E - Payment Stream (Part B)'!C52</f>
        <v>0</v>
      </c>
      <c r="D74" s="89">
        <f>+'E - Payment Stream (Part B)'!D52</f>
        <v>0</v>
      </c>
      <c r="E74" s="27">
        <f t="shared" si="12"/>
        <v>0</v>
      </c>
      <c r="F74" s="28">
        <f t="shared" si="9"/>
        <v>0</v>
      </c>
      <c r="G74" s="28">
        <f t="shared" si="10"/>
        <v>0</v>
      </c>
      <c r="H74" s="28">
        <f t="shared" si="11"/>
        <v>0</v>
      </c>
    </row>
    <row r="75" spans="1:8" x14ac:dyDescent="0.2">
      <c r="A75" s="58">
        <f>+'A - Payment Stream (Part A)'!A55</f>
        <v>0</v>
      </c>
      <c r="B75" s="13">
        <v>48</v>
      </c>
      <c r="C75" s="89">
        <f>+'E - Payment Stream (Part B)'!C53</f>
        <v>0</v>
      </c>
      <c r="D75" s="89">
        <f>+'E - Payment Stream (Part B)'!D53</f>
        <v>0</v>
      </c>
      <c r="E75" s="27">
        <f t="shared" si="12"/>
        <v>0</v>
      </c>
      <c r="F75" s="28">
        <f t="shared" si="9"/>
        <v>0</v>
      </c>
      <c r="G75" s="28">
        <f t="shared" si="10"/>
        <v>0</v>
      </c>
      <c r="H75" s="28">
        <f t="shared" si="11"/>
        <v>0</v>
      </c>
    </row>
    <row r="76" spans="1:8" x14ac:dyDescent="0.2">
      <c r="A76" s="58">
        <f>+'A - Payment Stream (Part A)'!A56</f>
        <v>0</v>
      </c>
      <c r="B76" s="13">
        <v>49</v>
      </c>
      <c r="C76" s="89">
        <f>+'E - Payment Stream (Part B)'!C54</f>
        <v>0</v>
      </c>
      <c r="D76" s="89">
        <f>+'E - Payment Stream (Part B)'!D54</f>
        <v>0</v>
      </c>
      <c r="E76" s="27">
        <f t="shared" si="12"/>
        <v>0</v>
      </c>
      <c r="F76" s="28">
        <f t="shared" si="9"/>
        <v>0</v>
      </c>
      <c r="G76" s="28">
        <f t="shared" si="10"/>
        <v>0</v>
      </c>
      <c r="H76" s="28">
        <f t="shared" si="11"/>
        <v>0</v>
      </c>
    </row>
    <row r="77" spans="1:8" x14ac:dyDescent="0.2">
      <c r="A77" s="58">
        <f>+'A - Payment Stream (Part A)'!A57</f>
        <v>0</v>
      </c>
      <c r="B77" s="13">
        <v>50</v>
      </c>
      <c r="C77" s="89">
        <f>+'E - Payment Stream (Part B)'!C55</f>
        <v>0</v>
      </c>
      <c r="D77" s="89">
        <f>+'E - Payment Stream (Part B)'!D55</f>
        <v>0</v>
      </c>
      <c r="E77" s="27">
        <f t="shared" si="12"/>
        <v>0</v>
      </c>
      <c r="F77" s="28">
        <f t="shared" si="9"/>
        <v>0</v>
      </c>
      <c r="G77" s="28">
        <f t="shared" si="10"/>
        <v>0</v>
      </c>
      <c r="H77" s="28">
        <f t="shared" si="11"/>
        <v>0</v>
      </c>
    </row>
    <row r="78" spans="1:8" x14ac:dyDescent="0.2">
      <c r="A78" s="58">
        <f>+'A - Payment Stream (Part A)'!A58</f>
        <v>0</v>
      </c>
      <c r="B78" s="13">
        <v>51</v>
      </c>
      <c r="C78" s="89">
        <f>+'E - Payment Stream (Part B)'!C56</f>
        <v>0</v>
      </c>
      <c r="D78" s="89">
        <f>+'E - Payment Stream (Part B)'!D56</f>
        <v>0</v>
      </c>
      <c r="E78" s="27">
        <f t="shared" si="12"/>
        <v>0</v>
      </c>
      <c r="F78" s="28">
        <f t="shared" si="9"/>
        <v>0</v>
      </c>
      <c r="G78" s="28">
        <f t="shared" si="10"/>
        <v>0</v>
      </c>
      <c r="H78" s="28">
        <f t="shared" si="11"/>
        <v>0</v>
      </c>
    </row>
    <row r="79" spans="1:8" x14ac:dyDescent="0.2">
      <c r="A79" s="58">
        <f>+'A - Payment Stream (Part A)'!A59</f>
        <v>0</v>
      </c>
      <c r="B79" s="13">
        <v>52</v>
      </c>
      <c r="C79" s="89">
        <f>+'E - Payment Stream (Part B)'!C57</f>
        <v>0</v>
      </c>
      <c r="D79" s="89">
        <f>+'E - Payment Stream (Part B)'!D57</f>
        <v>0</v>
      </c>
      <c r="E79" s="27">
        <f t="shared" si="12"/>
        <v>0</v>
      </c>
      <c r="F79" s="28">
        <f t="shared" si="9"/>
        <v>0</v>
      </c>
      <c r="G79" s="28">
        <f t="shared" si="10"/>
        <v>0</v>
      </c>
      <c r="H79" s="28">
        <f t="shared" si="11"/>
        <v>0</v>
      </c>
    </row>
    <row r="80" spans="1:8" x14ac:dyDescent="0.2">
      <c r="A80" s="58">
        <f>+'A - Payment Stream (Part A)'!A60</f>
        <v>0</v>
      </c>
      <c r="B80" s="13">
        <v>53</v>
      </c>
      <c r="C80" s="89">
        <f>+'E - Payment Stream (Part B)'!C58</f>
        <v>0</v>
      </c>
      <c r="D80" s="89">
        <f>+'E - Payment Stream (Part B)'!D58</f>
        <v>0</v>
      </c>
      <c r="E80" s="27">
        <f t="shared" si="12"/>
        <v>0</v>
      </c>
      <c r="F80" s="28">
        <f t="shared" si="9"/>
        <v>0</v>
      </c>
      <c r="G80" s="28">
        <f t="shared" si="10"/>
        <v>0</v>
      </c>
      <c r="H80" s="28">
        <f t="shared" si="11"/>
        <v>0</v>
      </c>
    </row>
    <row r="81" spans="1:8" x14ac:dyDescent="0.2">
      <c r="A81" s="58">
        <f>+'A - Payment Stream (Part A)'!A61</f>
        <v>0</v>
      </c>
      <c r="B81" s="13">
        <v>54</v>
      </c>
      <c r="C81" s="89">
        <f>+'E - Payment Stream (Part B)'!C59</f>
        <v>0</v>
      </c>
      <c r="D81" s="89">
        <f>+'E - Payment Stream (Part B)'!D59</f>
        <v>0</v>
      </c>
      <c r="E81" s="27">
        <f t="shared" si="12"/>
        <v>0</v>
      </c>
      <c r="F81" s="28">
        <f t="shared" si="9"/>
        <v>0</v>
      </c>
      <c r="G81" s="28">
        <f t="shared" si="10"/>
        <v>0</v>
      </c>
      <c r="H81" s="28">
        <f t="shared" si="11"/>
        <v>0</v>
      </c>
    </row>
    <row r="82" spans="1:8" x14ac:dyDescent="0.2">
      <c r="A82" s="58">
        <f>+'A - Payment Stream (Part A)'!A62</f>
        <v>0</v>
      </c>
      <c r="B82" s="13">
        <v>55</v>
      </c>
      <c r="C82" s="89">
        <f>+'E - Payment Stream (Part B)'!C60</f>
        <v>0</v>
      </c>
      <c r="D82" s="89">
        <f>+'E - Payment Stream (Part B)'!D60</f>
        <v>0</v>
      </c>
      <c r="E82" s="27">
        <f t="shared" si="12"/>
        <v>0</v>
      </c>
      <c r="F82" s="28">
        <f t="shared" si="9"/>
        <v>0</v>
      </c>
      <c r="G82" s="28">
        <f t="shared" si="10"/>
        <v>0</v>
      </c>
      <c r="H82" s="28">
        <f t="shared" si="11"/>
        <v>0</v>
      </c>
    </row>
    <row r="83" spans="1:8" x14ac:dyDescent="0.2">
      <c r="A83" s="58">
        <f>+'A - Payment Stream (Part A)'!A63</f>
        <v>0</v>
      </c>
      <c r="B83" s="13">
        <v>56</v>
      </c>
      <c r="C83" s="89">
        <f>+'E - Payment Stream (Part B)'!C61</f>
        <v>0</v>
      </c>
      <c r="D83" s="89">
        <f>+'E - Payment Stream (Part B)'!D61</f>
        <v>0</v>
      </c>
      <c r="E83" s="27">
        <f t="shared" si="12"/>
        <v>0</v>
      </c>
      <c r="F83" s="28">
        <f t="shared" si="9"/>
        <v>0</v>
      </c>
      <c r="G83" s="28">
        <f t="shared" si="10"/>
        <v>0</v>
      </c>
      <c r="H83" s="28">
        <f t="shared" si="11"/>
        <v>0</v>
      </c>
    </row>
    <row r="84" spans="1:8" x14ac:dyDescent="0.2">
      <c r="A84" s="58">
        <f>+'A - Payment Stream (Part A)'!A64</f>
        <v>0</v>
      </c>
      <c r="B84" s="13">
        <v>57</v>
      </c>
      <c r="C84" s="89">
        <f>+'E - Payment Stream (Part B)'!C62</f>
        <v>0</v>
      </c>
      <c r="D84" s="89">
        <f>+'E - Payment Stream (Part B)'!D62</f>
        <v>0</v>
      </c>
      <c r="E84" s="27">
        <f t="shared" si="12"/>
        <v>0</v>
      </c>
      <c r="F84" s="28">
        <f t="shared" si="9"/>
        <v>0</v>
      </c>
      <c r="G84" s="28">
        <f t="shared" si="10"/>
        <v>0</v>
      </c>
      <c r="H84" s="28">
        <f t="shared" si="11"/>
        <v>0</v>
      </c>
    </row>
    <row r="85" spans="1:8" x14ac:dyDescent="0.2">
      <c r="A85" s="58">
        <f>+'A - Payment Stream (Part A)'!A65</f>
        <v>0</v>
      </c>
      <c r="B85" s="13">
        <v>58</v>
      </c>
      <c r="C85" s="89">
        <f>+'E - Payment Stream (Part B)'!C63</f>
        <v>0</v>
      </c>
      <c r="D85" s="89">
        <f>+'E - Payment Stream (Part B)'!D63</f>
        <v>0</v>
      </c>
      <c r="E85" s="27">
        <f t="shared" si="12"/>
        <v>0</v>
      </c>
      <c r="F85" s="28">
        <f t="shared" si="9"/>
        <v>0</v>
      </c>
      <c r="G85" s="28">
        <f t="shared" si="10"/>
        <v>0</v>
      </c>
      <c r="H85" s="28">
        <f t="shared" si="11"/>
        <v>0</v>
      </c>
    </row>
    <row r="86" spans="1:8" x14ac:dyDescent="0.2">
      <c r="A86" s="58">
        <f>+'A - Payment Stream (Part A)'!A66</f>
        <v>0</v>
      </c>
      <c r="B86" s="13">
        <v>59</v>
      </c>
      <c r="C86" s="89">
        <f>+'E - Payment Stream (Part B)'!C64</f>
        <v>0</v>
      </c>
      <c r="D86" s="89">
        <f>+'E - Payment Stream (Part B)'!D64</f>
        <v>0</v>
      </c>
      <c r="E86" s="27">
        <f t="shared" si="12"/>
        <v>0</v>
      </c>
      <c r="F86" s="28">
        <f t="shared" si="9"/>
        <v>0</v>
      </c>
      <c r="G86" s="28">
        <f t="shared" si="10"/>
        <v>0</v>
      </c>
      <c r="H86" s="28">
        <f t="shared" si="11"/>
        <v>0</v>
      </c>
    </row>
    <row r="87" spans="1:8" x14ac:dyDescent="0.2">
      <c r="A87" s="58">
        <f>+'A - Payment Stream (Part A)'!A67</f>
        <v>0</v>
      </c>
      <c r="B87" s="13">
        <v>60</v>
      </c>
      <c r="C87" s="89">
        <f>+'E - Payment Stream (Part B)'!C65</f>
        <v>0</v>
      </c>
      <c r="D87" s="89">
        <f>+'E - Payment Stream (Part B)'!D65</f>
        <v>0</v>
      </c>
      <c r="E87" s="27">
        <f t="shared" si="12"/>
        <v>0</v>
      </c>
      <c r="F87" s="28">
        <f t="shared" si="9"/>
        <v>0</v>
      </c>
      <c r="G87" s="28">
        <f t="shared" si="10"/>
        <v>0</v>
      </c>
      <c r="H87" s="28">
        <f t="shared" si="11"/>
        <v>0</v>
      </c>
    </row>
    <row r="88" spans="1:8" x14ac:dyDescent="0.2">
      <c r="A88" s="58">
        <f>+'A - Payment Stream (Part A)'!A68</f>
        <v>0</v>
      </c>
      <c r="B88" s="13">
        <v>61</v>
      </c>
      <c r="C88" s="90"/>
      <c r="D88" s="90"/>
      <c r="E88" s="27">
        <f t="shared" si="12"/>
        <v>0</v>
      </c>
      <c r="F88" s="28">
        <f t="shared" si="9"/>
        <v>0</v>
      </c>
      <c r="G88" s="28">
        <f t="shared" si="10"/>
        <v>0</v>
      </c>
      <c r="H88" s="28">
        <f t="shared" si="11"/>
        <v>0</v>
      </c>
    </row>
    <row r="89" spans="1:8" x14ac:dyDescent="0.2">
      <c r="A89" s="58">
        <f>+'A - Payment Stream (Part A)'!A69</f>
        <v>0</v>
      </c>
      <c r="B89" s="13">
        <v>62</v>
      </c>
      <c r="C89" s="90"/>
      <c r="D89" s="90"/>
      <c r="E89" s="27">
        <f t="shared" si="12"/>
        <v>0</v>
      </c>
      <c r="F89" s="28">
        <f t="shared" si="9"/>
        <v>0</v>
      </c>
      <c r="G89" s="28">
        <f t="shared" si="10"/>
        <v>0</v>
      </c>
      <c r="H89" s="28">
        <f t="shared" si="11"/>
        <v>0</v>
      </c>
    </row>
    <row r="90" spans="1:8" x14ac:dyDescent="0.2">
      <c r="A90" s="58">
        <f>+'A - Payment Stream (Part A)'!A70</f>
        <v>0</v>
      </c>
      <c r="B90" s="13">
        <v>63</v>
      </c>
      <c r="C90" s="90"/>
      <c r="D90" s="90"/>
      <c r="E90" s="27">
        <f t="shared" si="12"/>
        <v>0</v>
      </c>
      <c r="F90" s="28">
        <f t="shared" si="9"/>
        <v>0</v>
      </c>
      <c r="G90" s="28">
        <f t="shared" si="10"/>
        <v>0</v>
      </c>
      <c r="H90" s="28">
        <f t="shared" si="11"/>
        <v>0</v>
      </c>
    </row>
    <row r="91" spans="1:8" x14ac:dyDescent="0.2">
      <c r="A91" s="58">
        <f>+'A - Payment Stream (Part A)'!A71</f>
        <v>0</v>
      </c>
      <c r="B91" s="13">
        <v>64</v>
      </c>
      <c r="C91" s="90"/>
      <c r="D91" s="90"/>
      <c r="E91" s="27">
        <f t="shared" si="12"/>
        <v>0</v>
      </c>
      <c r="F91" s="28">
        <f t="shared" si="9"/>
        <v>0</v>
      </c>
      <c r="G91" s="28">
        <f t="shared" si="10"/>
        <v>0</v>
      </c>
      <c r="H91" s="28">
        <f t="shared" si="11"/>
        <v>0</v>
      </c>
    </row>
    <row r="92" spans="1:8" x14ac:dyDescent="0.2">
      <c r="A92" s="58">
        <f>+'A - Payment Stream (Part A)'!A72</f>
        <v>0</v>
      </c>
      <c r="B92" s="13">
        <v>65</v>
      </c>
      <c r="C92" s="90"/>
      <c r="D92" s="90"/>
      <c r="E92" s="27">
        <f t="shared" si="12"/>
        <v>0</v>
      </c>
      <c r="F92" s="28">
        <f t="shared" ref="F92:F127" si="13">+$C$23*H91</f>
        <v>0</v>
      </c>
      <c r="G92" s="28">
        <f t="shared" si="10"/>
        <v>0</v>
      </c>
      <c r="H92" s="28">
        <f t="shared" si="11"/>
        <v>0</v>
      </c>
    </row>
    <row r="93" spans="1:8" x14ac:dyDescent="0.2">
      <c r="A93" s="58">
        <f>+'A - Payment Stream (Part A)'!A73</f>
        <v>0</v>
      </c>
      <c r="B93" s="13">
        <v>66</v>
      </c>
      <c r="C93" s="90"/>
      <c r="D93" s="90"/>
      <c r="E93" s="27">
        <f t="shared" si="12"/>
        <v>0</v>
      </c>
      <c r="F93" s="28">
        <f t="shared" si="13"/>
        <v>0</v>
      </c>
      <c r="G93" s="28">
        <f t="shared" ref="G93:G147" si="14">+E93-F93</f>
        <v>0</v>
      </c>
      <c r="H93" s="28">
        <f t="shared" ref="H93:H145" si="15">+H92-G93</f>
        <v>0</v>
      </c>
    </row>
    <row r="94" spans="1:8" x14ac:dyDescent="0.2">
      <c r="A94" s="58">
        <f>+'A - Payment Stream (Part A)'!A74</f>
        <v>0</v>
      </c>
      <c r="B94" s="13">
        <v>67</v>
      </c>
      <c r="C94" s="90"/>
      <c r="D94" s="90"/>
      <c r="E94" s="27">
        <f t="shared" ref="E94:E147" si="16">+C94-D94</f>
        <v>0</v>
      </c>
      <c r="F94" s="28">
        <f t="shared" si="13"/>
        <v>0</v>
      </c>
      <c r="G94" s="28">
        <f t="shared" si="14"/>
        <v>0</v>
      </c>
      <c r="H94" s="28">
        <f t="shared" si="15"/>
        <v>0</v>
      </c>
    </row>
    <row r="95" spans="1:8" x14ac:dyDescent="0.2">
      <c r="A95" s="58">
        <f>+'A - Payment Stream (Part A)'!A75</f>
        <v>0</v>
      </c>
      <c r="B95" s="13">
        <v>68</v>
      </c>
      <c r="C95" s="90"/>
      <c r="D95" s="90"/>
      <c r="E95" s="27">
        <f t="shared" si="16"/>
        <v>0</v>
      </c>
      <c r="F95" s="28">
        <f t="shared" si="13"/>
        <v>0</v>
      </c>
      <c r="G95" s="28">
        <f t="shared" si="14"/>
        <v>0</v>
      </c>
      <c r="H95" s="28">
        <f t="shared" si="15"/>
        <v>0</v>
      </c>
    </row>
    <row r="96" spans="1:8" x14ac:dyDescent="0.2">
      <c r="A96" s="58">
        <f>+'A - Payment Stream (Part A)'!A76</f>
        <v>0</v>
      </c>
      <c r="B96" s="13">
        <v>69</v>
      </c>
      <c r="C96" s="90"/>
      <c r="D96" s="90"/>
      <c r="E96" s="27">
        <f t="shared" si="16"/>
        <v>0</v>
      </c>
      <c r="F96" s="28">
        <f t="shared" si="13"/>
        <v>0</v>
      </c>
      <c r="G96" s="28">
        <f t="shared" si="14"/>
        <v>0</v>
      </c>
      <c r="H96" s="28">
        <f t="shared" si="15"/>
        <v>0</v>
      </c>
    </row>
    <row r="97" spans="1:8" x14ac:dyDescent="0.2">
      <c r="A97" s="58">
        <f>+'A - Payment Stream (Part A)'!A77</f>
        <v>0</v>
      </c>
      <c r="B97" s="13">
        <v>70</v>
      </c>
      <c r="C97" s="90"/>
      <c r="D97" s="90"/>
      <c r="E97" s="27">
        <f t="shared" si="16"/>
        <v>0</v>
      </c>
      <c r="F97" s="28">
        <f t="shared" si="13"/>
        <v>0</v>
      </c>
      <c r="G97" s="28">
        <f t="shared" si="14"/>
        <v>0</v>
      </c>
      <c r="H97" s="28">
        <f t="shared" si="15"/>
        <v>0</v>
      </c>
    </row>
    <row r="98" spans="1:8" x14ac:dyDescent="0.2">
      <c r="A98" s="58">
        <f>+'A - Payment Stream (Part A)'!A78</f>
        <v>0</v>
      </c>
      <c r="B98" s="13">
        <v>71</v>
      </c>
      <c r="C98" s="90"/>
      <c r="D98" s="90"/>
      <c r="E98" s="27">
        <f t="shared" si="16"/>
        <v>0</v>
      </c>
      <c r="F98" s="28">
        <f t="shared" si="13"/>
        <v>0</v>
      </c>
      <c r="G98" s="28">
        <f t="shared" si="14"/>
        <v>0</v>
      </c>
      <c r="H98" s="28">
        <f t="shared" si="15"/>
        <v>0</v>
      </c>
    </row>
    <row r="99" spans="1:8" x14ac:dyDescent="0.2">
      <c r="A99" s="58">
        <f>+'A - Payment Stream (Part A)'!A79</f>
        <v>0</v>
      </c>
      <c r="B99" s="13">
        <v>72</v>
      </c>
      <c r="C99" s="90"/>
      <c r="D99" s="90"/>
      <c r="E99" s="27">
        <f t="shared" si="16"/>
        <v>0</v>
      </c>
      <c r="F99" s="28">
        <f t="shared" si="13"/>
        <v>0</v>
      </c>
      <c r="G99" s="28">
        <f t="shared" si="14"/>
        <v>0</v>
      </c>
      <c r="H99" s="28">
        <f t="shared" si="15"/>
        <v>0</v>
      </c>
    </row>
    <row r="100" spans="1:8" x14ac:dyDescent="0.2">
      <c r="A100" s="58">
        <f>+'A - Payment Stream (Part A)'!A80</f>
        <v>0</v>
      </c>
      <c r="B100" s="13">
        <v>73</v>
      </c>
      <c r="C100" s="90"/>
      <c r="D100" s="90"/>
      <c r="E100" s="27">
        <f t="shared" si="16"/>
        <v>0</v>
      </c>
      <c r="F100" s="28">
        <f t="shared" si="13"/>
        <v>0</v>
      </c>
      <c r="G100" s="28">
        <f t="shared" si="14"/>
        <v>0</v>
      </c>
      <c r="H100" s="28">
        <f t="shared" si="15"/>
        <v>0</v>
      </c>
    </row>
    <row r="101" spans="1:8" x14ac:dyDescent="0.2">
      <c r="A101" s="58">
        <f>+'A - Payment Stream (Part A)'!A81</f>
        <v>0</v>
      </c>
      <c r="B101" s="13">
        <v>74</v>
      </c>
      <c r="C101" s="90"/>
      <c r="D101" s="90"/>
      <c r="E101" s="27">
        <f t="shared" si="16"/>
        <v>0</v>
      </c>
      <c r="F101" s="28">
        <f t="shared" si="13"/>
        <v>0</v>
      </c>
      <c r="G101" s="28">
        <f t="shared" si="14"/>
        <v>0</v>
      </c>
      <c r="H101" s="28">
        <f t="shared" si="15"/>
        <v>0</v>
      </c>
    </row>
    <row r="102" spans="1:8" x14ac:dyDescent="0.2">
      <c r="A102" s="58">
        <f>+'A - Payment Stream (Part A)'!A82</f>
        <v>0</v>
      </c>
      <c r="B102" s="13">
        <v>75</v>
      </c>
      <c r="C102" s="90"/>
      <c r="D102" s="90"/>
      <c r="E102" s="27">
        <f t="shared" si="16"/>
        <v>0</v>
      </c>
      <c r="F102" s="28">
        <f t="shared" si="13"/>
        <v>0</v>
      </c>
      <c r="G102" s="28">
        <f t="shared" si="14"/>
        <v>0</v>
      </c>
      <c r="H102" s="28">
        <f t="shared" si="15"/>
        <v>0</v>
      </c>
    </row>
    <row r="103" spans="1:8" x14ac:dyDescent="0.2">
      <c r="A103" s="58">
        <f>+'A - Payment Stream (Part A)'!A83</f>
        <v>0</v>
      </c>
      <c r="B103" s="13">
        <v>76</v>
      </c>
      <c r="C103" s="90"/>
      <c r="D103" s="90"/>
      <c r="E103" s="27">
        <f t="shared" si="16"/>
        <v>0</v>
      </c>
      <c r="F103" s="28">
        <f t="shared" si="13"/>
        <v>0</v>
      </c>
      <c r="G103" s="28">
        <f t="shared" si="14"/>
        <v>0</v>
      </c>
      <c r="H103" s="28">
        <f t="shared" si="15"/>
        <v>0</v>
      </c>
    </row>
    <row r="104" spans="1:8" x14ac:dyDescent="0.2">
      <c r="A104" s="58">
        <f>+'A - Payment Stream (Part A)'!A84</f>
        <v>0</v>
      </c>
      <c r="B104" s="13">
        <v>77</v>
      </c>
      <c r="C104" s="90"/>
      <c r="D104" s="90"/>
      <c r="E104" s="27">
        <f t="shared" si="16"/>
        <v>0</v>
      </c>
      <c r="F104" s="28">
        <f t="shared" si="13"/>
        <v>0</v>
      </c>
      <c r="G104" s="28">
        <f t="shared" si="14"/>
        <v>0</v>
      </c>
      <c r="H104" s="28">
        <f t="shared" si="15"/>
        <v>0</v>
      </c>
    </row>
    <row r="105" spans="1:8" x14ac:dyDescent="0.2">
      <c r="A105" s="58">
        <f>+'A - Payment Stream (Part A)'!A85</f>
        <v>0</v>
      </c>
      <c r="B105" s="13">
        <v>78</v>
      </c>
      <c r="C105" s="90"/>
      <c r="D105" s="90"/>
      <c r="E105" s="27">
        <f t="shared" si="16"/>
        <v>0</v>
      </c>
      <c r="F105" s="28">
        <f t="shared" si="13"/>
        <v>0</v>
      </c>
      <c r="G105" s="28">
        <f t="shared" si="14"/>
        <v>0</v>
      </c>
      <c r="H105" s="28">
        <f t="shared" si="15"/>
        <v>0</v>
      </c>
    </row>
    <row r="106" spans="1:8" x14ac:dyDescent="0.2">
      <c r="A106" s="58">
        <f>+'A - Payment Stream (Part A)'!A86</f>
        <v>0</v>
      </c>
      <c r="B106" s="13">
        <v>79</v>
      </c>
      <c r="C106" s="90"/>
      <c r="D106" s="90"/>
      <c r="E106" s="27">
        <f t="shared" si="16"/>
        <v>0</v>
      </c>
      <c r="F106" s="28">
        <f t="shared" si="13"/>
        <v>0</v>
      </c>
      <c r="G106" s="28">
        <f t="shared" si="14"/>
        <v>0</v>
      </c>
      <c r="H106" s="28">
        <f t="shared" si="15"/>
        <v>0</v>
      </c>
    </row>
    <row r="107" spans="1:8" x14ac:dyDescent="0.2">
      <c r="A107" s="58">
        <f>+'A - Payment Stream (Part A)'!A87</f>
        <v>0</v>
      </c>
      <c r="B107" s="13">
        <v>80</v>
      </c>
      <c r="C107" s="90"/>
      <c r="D107" s="90"/>
      <c r="E107" s="27">
        <f t="shared" si="16"/>
        <v>0</v>
      </c>
      <c r="F107" s="28">
        <f t="shared" si="13"/>
        <v>0</v>
      </c>
      <c r="G107" s="28">
        <f t="shared" si="14"/>
        <v>0</v>
      </c>
      <c r="H107" s="28">
        <f t="shared" si="15"/>
        <v>0</v>
      </c>
    </row>
    <row r="108" spans="1:8" x14ac:dyDescent="0.2">
      <c r="A108" s="58">
        <f>+'A - Payment Stream (Part A)'!A88</f>
        <v>0</v>
      </c>
      <c r="B108" s="13">
        <v>81</v>
      </c>
      <c r="C108" s="90"/>
      <c r="D108" s="90"/>
      <c r="E108" s="27">
        <f t="shared" si="16"/>
        <v>0</v>
      </c>
      <c r="F108" s="28">
        <f t="shared" si="13"/>
        <v>0</v>
      </c>
      <c r="G108" s="28">
        <f t="shared" si="14"/>
        <v>0</v>
      </c>
      <c r="H108" s="28">
        <f t="shared" si="15"/>
        <v>0</v>
      </c>
    </row>
    <row r="109" spans="1:8" x14ac:dyDescent="0.2">
      <c r="A109" s="58">
        <f>+'A - Payment Stream (Part A)'!A89</f>
        <v>0</v>
      </c>
      <c r="B109" s="13">
        <v>82</v>
      </c>
      <c r="C109" s="90"/>
      <c r="D109" s="90"/>
      <c r="E109" s="27">
        <f t="shared" si="16"/>
        <v>0</v>
      </c>
      <c r="F109" s="28">
        <f t="shared" si="13"/>
        <v>0</v>
      </c>
      <c r="G109" s="28">
        <f t="shared" si="14"/>
        <v>0</v>
      </c>
      <c r="H109" s="28">
        <f t="shared" si="15"/>
        <v>0</v>
      </c>
    </row>
    <row r="110" spans="1:8" x14ac:dyDescent="0.2">
      <c r="A110" s="58">
        <f>+'A - Payment Stream (Part A)'!A90</f>
        <v>0</v>
      </c>
      <c r="B110" s="13">
        <v>83</v>
      </c>
      <c r="C110" s="90"/>
      <c r="D110" s="90"/>
      <c r="E110" s="27">
        <f t="shared" si="16"/>
        <v>0</v>
      </c>
      <c r="F110" s="28">
        <f t="shared" si="13"/>
        <v>0</v>
      </c>
      <c r="G110" s="28">
        <f t="shared" si="14"/>
        <v>0</v>
      </c>
      <c r="H110" s="28">
        <f t="shared" si="15"/>
        <v>0</v>
      </c>
    </row>
    <row r="111" spans="1:8" x14ac:dyDescent="0.2">
      <c r="A111" s="58">
        <f>+'A - Payment Stream (Part A)'!A91</f>
        <v>0</v>
      </c>
      <c r="B111" s="13">
        <v>84</v>
      </c>
      <c r="C111" s="90"/>
      <c r="D111" s="90"/>
      <c r="E111" s="27">
        <f t="shared" si="16"/>
        <v>0</v>
      </c>
      <c r="F111" s="28">
        <f t="shared" si="13"/>
        <v>0</v>
      </c>
      <c r="G111" s="28">
        <f t="shared" si="14"/>
        <v>0</v>
      </c>
      <c r="H111" s="28">
        <f t="shared" si="15"/>
        <v>0</v>
      </c>
    </row>
    <row r="112" spans="1:8" x14ac:dyDescent="0.2">
      <c r="A112" s="58">
        <f>+'A - Payment Stream (Part A)'!A92</f>
        <v>0</v>
      </c>
      <c r="B112" s="13">
        <v>85</v>
      </c>
      <c r="C112" s="90"/>
      <c r="D112" s="90"/>
      <c r="E112" s="27">
        <f t="shared" si="16"/>
        <v>0</v>
      </c>
      <c r="F112" s="28">
        <f t="shared" si="13"/>
        <v>0</v>
      </c>
      <c r="G112" s="28">
        <f t="shared" si="14"/>
        <v>0</v>
      </c>
      <c r="H112" s="28">
        <f t="shared" si="15"/>
        <v>0</v>
      </c>
    </row>
    <row r="113" spans="1:8" x14ac:dyDescent="0.2">
      <c r="A113" s="58">
        <f>+'A - Payment Stream (Part A)'!A93</f>
        <v>0</v>
      </c>
      <c r="B113" s="13">
        <v>86</v>
      </c>
      <c r="C113" s="90"/>
      <c r="D113" s="90"/>
      <c r="E113" s="27">
        <f t="shared" si="16"/>
        <v>0</v>
      </c>
      <c r="F113" s="28">
        <f t="shared" si="13"/>
        <v>0</v>
      </c>
      <c r="G113" s="28">
        <f t="shared" si="14"/>
        <v>0</v>
      </c>
      <c r="H113" s="28">
        <f t="shared" si="15"/>
        <v>0</v>
      </c>
    </row>
    <row r="114" spans="1:8" x14ac:dyDescent="0.2">
      <c r="A114" s="58">
        <f>+'A - Payment Stream (Part A)'!A94</f>
        <v>0</v>
      </c>
      <c r="B114" s="13">
        <v>87</v>
      </c>
      <c r="C114" s="90"/>
      <c r="D114" s="90"/>
      <c r="E114" s="27">
        <f t="shared" si="16"/>
        <v>0</v>
      </c>
      <c r="F114" s="28">
        <f t="shared" si="13"/>
        <v>0</v>
      </c>
      <c r="G114" s="28">
        <f t="shared" si="14"/>
        <v>0</v>
      </c>
      <c r="H114" s="28">
        <f t="shared" si="15"/>
        <v>0</v>
      </c>
    </row>
    <row r="115" spans="1:8" x14ac:dyDescent="0.2">
      <c r="A115" s="58">
        <f>+'A - Payment Stream (Part A)'!A95</f>
        <v>0</v>
      </c>
      <c r="B115" s="13">
        <v>88</v>
      </c>
      <c r="C115" s="90"/>
      <c r="D115" s="90"/>
      <c r="E115" s="27">
        <f t="shared" si="16"/>
        <v>0</v>
      </c>
      <c r="F115" s="28">
        <f t="shared" si="13"/>
        <v>0</v>
      </c>
      <c r="G115" s="28">
        <f t="shared" si="14"/>
        <v>0</v>
      </c>
      <c r="H115" s="28">
        <f t="shared" si="15"/>
        <v>0</v>
      </c>
    </row>
    <row r="116" spans="1:8" x14ac:dyDescent="0.2">
      <c r="A116" s="58">
        <f>+'A - Payment Stream (Part A)'!A96</f>
        <v>0</v>
      </c>
      <c r="B116" s="13">
        <v>89</v>
      </c>
      <c r="C116" s="90"/>
      <c r="D116" s="90"/>
      <c r="E116" s="27">
        <f t="shared" si="16"/>
        <v>0</v>
      </c>
      <c r="F116" s="28">
        <f t="shared" si="13"/>
        <v>0</v>
      </c>
      <c r="G116" s="28">
        <f t="shared" si="14"/>
        <v>0</v>
      </c>
      <c r="H116" s="28">
        <f t="shared" si="15"/>
        <v>0</v>
      </c>
    </row>
    <row r="117" spans="1:8" x14ac:dyDescent="0.2">
      <c r="A117" s="58">
        <f>+'A - Payment Stream (Part A)'!A97</f>
        <v>0</v>
      </c>
      <c r="B117" s="13">
        <v>90</v>
      </c>
      <c r="C117" s="90"/>
      <c r="D117" s="90"/>
      <c r="E117" s="27">
        <f t="shared" si="16"/>
        <v>0</v>
      </c>
      <c r="F117" s="28">
        <f t="shared" si="13"/>
        <v>0</v>
      </c>
      <c r="G117" s="28">
        <f t="shared" si="14"/>
        <v>0</v>
      </c>
      <c r="H117" s="28">
        <f t="shared" si="15"/>
        <v>0</v>
      </c>
    </row>
    <row r="118" spans="1:8" x14ac:dyDescent="0.2">
      <c r="A118" s="58">
        <f>+'A - Payment Stream (Part A)'!A98</f>
        <v>0</v>
      </c>
      <c r="B118" s="13">
        <v>91</v>
      </c>
      <c r="C118" s="90"/>
      <c r="D118" s="90"/>
      <c r="E118" s="27">
        <f t="shared" si="16"/>
        <v>0</v>
      </c>
      <c r="F118" s="28">
        <f t="shared" si="13"/>
        <v>0</v>
      </c>
      <c r="G118" s="28">
        <f t="shared" si="14"/>
        <v>0</v>
      </c>
      <c r="H118" s="28">
        <f t="shared" si="15"/>
        <v>0</v>
      </c>
    </row>
    <row r="119" spans="1:8" x14ac:dyDescent="0.2">
      <c r="A119" s="58">
        <f>+'A - Payment Stream (Part A)'!A99</f>
        <v>0</v>
      </c>
      <c r="B119" s="13">
        <v>92</v>
      </c>
      <c r="C119" s="90"/>
      <c r="D119" s="90"/>
      <c r="E119" s="27">
        <f t="shared" si="16"/>
        <v>0</v>
      </c>
      <c r="F119" s="28">
        <f t="shared" si="13"/>
        <v>0</v>
      </c>
      <c r="G119" s="28">
        <f t="shared" si="14"/>
        <v>0</v>
      </c>
      <c r="H119" s="28">
        <f t="shared" si="15"/>
        <v>0</v>
      </c>
    </row>
    <row r="120" spans="1:8" x14ac:dyDescent="0.2">
      <c r="A120" s="58">
        <f>+'A - Payment Stream (Part A)'!A100</f>
        <v>0</v>
      </c>
      <c r="B120" s="13">
        <v>93</v>
      </c>
      <c r="C120" s="90"/>
      <c r="D120" s="90"/>
      <c r="E120" s="27">
        <f t="shared" si="16"/>
        <v>0</v>
      </c>
      <c r="F120" s="28">
        <f t="shared" si="13"/>
        <v>0</v>
      </c>
      <c r="G120" s="28">
        <f t="shared" si="14"/>
        <v>0</v>
      </c>
      <c r="H120" s="28">
        <f t="shared" si="15"/>
        <v>0</v>
      </c>
    </row>
    <row r="121" spans="1:8" x14ac:dyDescent="0.2">
      <c r="A121" s="58">
        <f>+'A - Payment Stream (Part A)'!A101</f>
        <v>0</v>
      </c>
      <c r="B121" s="13">
        <v>94</v>
      </c>
      <c r="C121" s="90"/>
      <c r="D121" s="90"/>
      <c r="E121" s="27">
        <f t="shared" si="16"/>
        <v>0</v>
      </c>
      <c r="F121" s="28">
        <f t="shared" si="13"/>
        <v>0</v>
      </c>
      <c r="G121" s="28">
        <f t="shared" si="14"/>
        <v>0</v>
      </c>
      <c r="H121" s="28">
        <f t="shared" si="15"/>
        <v>0</v>
      </c>
    </row>
    <row r="122" spans="1:8" x14ac:dyDescent="0.2">
      <c r="A122" s="58">
        <f>+'A - Payment Stream (Part A)'!A102</f>
        <v>0</v>
      </c>
      <c r="B122" s="13">
        <v>95</v>
      </c>
      <c r="C122" s="90"/>
      <c r="D122" s="90"/>
      <c r="E122" s="27">
        <f t="shared" si="16"/>
        <v>0</v>
      </c>
      <c r="F122" s="28">
        <f t="shared" si="13"/>
        <v>0</v>
      </c>
      <c r="G122" s="28">
        <f t="shared" si="14"/>
        <v>0</v>
      </c>
      <c r="H122" s="28">
        <f t="shared" si="15"/>
        <v>0</v>
      </c>
    </row>
    <row r="123" spans="1:8" x14ac:dyDescent="0.2">
      <c r="A123" s="58">
        <f>+'A - Payment Stream (Part A)'!A103</f>
        <v>0</v>
      </c>
      <c r="B123" s="13">
        <v>96</v>
      </c>
      <c r="C123" s="90"/>
      <c r="D123" s="90"/>
      <c r="E123" s="27">
        <f t="shared" si="16"/>
        <v>0</v>
      </c>
      <c r="F123" s="28">
        <f t="shared" si="13"/>
        <v>0</v>
      </c>
      <c r="G123" s="28">
        <f t="shared" si="14"/>
        <v>0</v>
      </c>
      <c r="H123" s="28">
        <f t="shared" si="15"/>
        <v>0</v>
      </c>
    </row>
    <row r="124" spans="1:8" x14ac:dyDescent="0.2">
      <c r="A124" s="58">
        <f>+'A - Payment Stream (Part A)'!A104</f>
        <v>0</v>
      </c>
      <c r="B124" s="13">
        <v>97</v>
      </c>
      <c r="C124" s="90"/>
      <c r="D124" s="90"/>
      <c r="E124" s="27">
        <f t="shared" si="16"/>
        <v>0</v>
      </c>
      <c r="F124" s="28">
        <f t="shared" si="13"/>
        <v>0</v>
      </c>
      <c r="G124" s="28">
        <f t="shared" si="14"/>
        <v>0</v>
      </c>
      <c r="H124" s="28">
        <f t="shared" si="15"/>
        <v>0</v>
      </c>
    </row>
    <row r="125" spans="1:8" x14ac:dyDescent="0.2">
      <c r="A125" s="58">
        <f>+'A - Payment Stream (Part A)'!A105</f>
        <v>0</v>
      </c>
      <c r="B125" s="13">
        <v>98</v>
      </c>
      <c r="C125" s="90"/>
      <c r="D125" s="90"/>
      <c r="E125" s="27">
        <f t="shared" si="16"/>
        <v>0</v>
      </c>
      <c r="F125" s="28">
        <f t="shared" si="13"/>
        <v>0</v>
      </c>
      <c r="G125" s="28">
        <f t="shared" si="14"/>
        <v>0</v>
      </c>
      <c r="H125" s="28">
        <f t="shared" si="15"/>
        <v>0</v>
      </c>
    </row>
    <row r="126" spans="1:8" x14ac:dyDescent="0.2">
      <c r="A126" s="58">
        <f>+'A - Payment Stream (Part A)'!A106</f>
        <v>0</v>
      </c>
      <c r="B126" s="13">
        <v>99</v>
      </c>
      <c r="C126" s="90"/>
      <c r="D126" s="90"/>
      <c r="E126" s="27">
        <f t="shared" si="16"/>
        <v>0</v>
      </c>
      <c r="F126" s="28">
        <f t="shared" si="13"/>
        <v>0</v>
      </c>
      <c r="G126" s="28">
        <f t="shared" si="14"/>
        <v>0</v>
      </c>
      <c r="H126" s="28">
        <f t="shared" si="15"/>
        <v>0</v>
      </c>
    </row>
    <row r="127" spans="1:8" x14ac:dyDescent="0.2">
      <c r="A127" s="58">
        <f>+'A - Payment Stream (Part A)'!A107</f>
        <v>0</v>
      </c>
      <c r="B127" s="13">
        <v>100</v>
      </c>
      <c r="C127" s="90"/>
      <c r="D127" s="90"/>
      <c r="E127" s="27">
        <f t="shared" si="16"/>
        <v>0</v>
      </c>
      <c r="F127" s="28">
        <f t="shared" si="13"/>
        <v>0</v>
      </c>
      <c r="G127" s="28">
        <f t="shared" si="14"/>
        <v>0</v>
      </c>
      <c r="H127" s="28">
        <f t="shared" si="15"/>
        <v>0</v>
      </c>
    </row>
    <row r="128" spans="1:8" x14ac:dyDescent="0.2">
      <c r="A128" s="58">
        <f>+'A - Payment Stream (Part A)'!A108</f>
        <v>0</v>
      </c>
      <c r="B128" s="13">
        <v>101</v>
      </c>
      <c r="C128" s="90"/>
      <c r="D128" s="90"/>
      <c r="E128" s="27">
        <f t="shared" si="16"/>
        <v>0</v>
      </c>
      <c r="F128" s="28">
        <f t="shared" ref="F128:F145" si="17">+$C$23*H127</f>
        <v>0</v>
      </c>
      <c r="G128" s="28">
        <f t="shared" si="14"/>
        <v>0</v>
      </c>
      <c r="H128" s="28">
        <f t="shared" si="15"/>
        <v>0</v>
      </c>
    </row>
    <row r="129" spans="1:8" x14ac:dyDescent="0.2">
      <c r="A129" s="58">
        <f>+'A - Payment Stream (Part A)'!A109</f>
        <v>0</v>
      </c>
      <c r="B129" s="13">
        <v>102</v>
      </c>
      <c r="C129" s="90"/>
      <c r="D129" s="90"/>
      <c r="E129" s="27">
        <f t="shared" si="16"/>
        <v>0</v>
      </c>
      <c r="F129" s="28">
        <f t="shared" si="17"/>
        <v>0</v>
      </c>
      <c r="G129" s="28">
        <f t="shared" si="14"/>
        <v>0</v>
      </c>
      <c r="H129" s="28">
        <f t="shared" si="15"/>
        <v>0</v>
      </c>
    </row>
    <row r="130" spans="1:8" x14ac:dyDescent="0.2">
      <c r="A130" s="58">
        <f>+'A - Payment Stream (Part A)'!A110</f>
        <v>0</v>
      </c>
      <c r="B130" s="13">
        <v>103</v>
      </c>
      <c r="C130" s="90"/>
      <c r="D130" s="90"/>
      <c r="E130" s="27">
        <f t="shared" si="16"/>
        <v>0</v>
      </c>
      <c r="F130" s="28">
        <f t="shared" si="17"/>
        <v>0</v>
      </c>
      <c r="G130" s="28">
        <f t="shared" si="14"/>
        <v>0</v>
      </c>
      <c r="H130" s="28">
        <f t="shared" si="15"/>
        <v>0</v>
      </c>
    </row>
    <row r="131" spans="1:8" x14ac:dyDescent="0.2">
      <c r="A131" s="58">
        <f>+'A - Payment Stream (Part A)'!A111</f>
        <v>0</v>
      </c>
      <c r="B131" s="13">
        <v>104</v>
      </c>
      <c r="C131" s="90"/>
      <c r="D131" s="90"/>
      <c r="E131" s="27">
        <f t="shared" si="16"/>
        <v>0</v>
      </c>
      <c r="F131" s="28">
        <f t="shared" si="17"/>
        <v>0</v>
      </c>
      <c r="G131" s="28">
        <f t="shared" si="14"/>
        <v>0</v>
      </c>
      <c r="H131" s="28">
        <f t="shared" si="15"/>
        <v>0</v>
      </c>
    </row>
    <row r="132" spans="1:8" x14ac:dyDescent="0.2">
      <c r="A132" s="58">
        <f>+'A - Payment Stream (Part A)'!A112</f>
        <v>0</v>
      </c>
      <c r="B132" s="13">
        <v>105</v>
      </c>
      <c r="C132" s="90"/>
      <c r="D132" s="90"/>
      <c r="E132" s="27">
        <f t="shared" si="16"/>
        <v>0</v>
      </c>
      <c r="F132" s="28">
        <f t="shared" si="17"/>
        <v>0</v>
      </c>
      <c r="G132" s="28">
        <f t="shared" si="14"/>
        <v>0</v>
      </c>
      <c r="H132" s="28">
        <f t="shared" si="15"/>
        <v>0</v>
      </c>
    </row>
    <row r="133" spans="1:8" x14ac:dyDescent="0.2">
      <c r="A133" s="58">
        <f>+'A - Payment Stream (Part A)'!A113</f>
        <v>0</v>
      </c>
      <c r="B133" s="13">
        <v>106</v>
      </c>
      <c r="C133" s="90"/>
      <c r="D133" s="90"/>
      <c r="E133" s="27">
        <f t="shared" si="16"/>
        <v>0</v>
      </c>
      <c r="F133" s="28">
        <f t="shared" si="17"/>
        <v>0</v>
      </c>
      <c r="G133" s="28">
        <f t="shared" si="14"/>
        <v>0</v>
      </c>
      <c r="H133" s="28">
        <f t="shared" si="15"/>
        <v>0</v>
      </c>
    </row>
    <row r="134" spans="1:8" x14ac:dyDescent="0.2">
      <c r="A134" s="58">
        <f>+'A - Payment Stream (Part A)'!A114</f>
        <v>0</v>
      </c>
      <c r="B134" s="13">
        <v>107</v>
      </c>
      <c r="C134" s="90"/>
      <c r="D134" s="90"/>
      <c r="E134" s="27">
        <f t="shared" si="16"/>
        <v>0</v>
      </c>
      <c r="F134" s="28">
        <f t="shared" si="17"/>
        <v>0</v>
      </c>
      <c r="G134" s="28">
        <f t="shared" si="14"/>
        <v>0</v>
      </c>
      <c r="H134" s="28">
        <f t="shared" si="15"/>
        <v>0</v>
      </c>
    </row>
    <row r="135" spans="1:8" x14ac:dyDescent="0.2">
      <c r="A135" s="58">
        <f>+'A - Payment Stream (Part A)'!A115</f>
        <v>0</v>
      </c>
      <c r="B135" s="13">
        <v>108</v>
      </c>
      <c r="C135" s="90"/>
      <c r="D135" s="90"/>
      <c r="E135" s="27">
        <f t="shared" si="16"/>
        <v>0</v>
      </c>
      <c r="F135" s="28">
        <f t="shared" si="17"/>
        <v>0</v>
      </c>
      <c r="G135" s="28">
        <f t="shared" si="14"/>
        <v>0</v>
      </c>
      <c r="H135" s="28">
        <f t="shared" si="15"/>
        <v>0</v>
      </c>
    </row>
    <row r="136" spans="1:8" x14ac:dyDescent="0.2">
      <c r="A136" s="58">
        <f>+'A - Payment Stream (Part A)'!A116</f>
        <v>0</v>
      </c>
      <c r="B136" s="13">
        <v>109</v>
      </c>
      <c r="C136" s="90"/>
      <c r="D136" s="90"/>
      <c r="E136" s="27">
        <f t="shared" si="16"/>
        <v>0</v>
      </c>
      <c r="F136" s="28">
        <f t="shared" si="17"/>
        <v>0</v>
      </c>
      <c r="G136" s="28">
        <f t="shared" si="14"/>
        <v>0</v>
      </c>
      <c r="H136" s="28">
        <f t="shared" si="15"/>
        <v>0</v>
      </c>
    </row>
    <row r="137" spans="1:8" x14ac:dyDescent="0.2">
      <c r="A137" s="58">
        <f>+'A - Payment Stream (Part A)'!A117</f>
        <v>0</v>
      </c>
      <c r="B137" s="13">
        <v>110</v>
      </c>
      <c r="C137" s="90"/>
      <c r="D137" s="90"/>
      <c r="E137" s="27">
        <f t="shared" si="16"/>
        <v>0</v>
      </c>
      <c r="F137" s="28">
        <f t="shared" si="17"/>
        <v>0</v>
      </c>
      <c r="G137" s="28">
        <f t="shared" si="14"/>
        <v>0</v>
      </c>
      <c r="H137" s="28">
        <f t="shared" si="15"/>
        <v>0</v>
      </c>
    </row>
    <row r="138" spans="1:8" x14ac:dyDescent="0.2">
      <c r="A138" s="58">
        <f>+'A - Payment Stream (Part A)'!A118</f>
        <v>0</v>
      </c>
      <c r="B138" s="13">
        <v>111</v>
      </c>
      <c r="C138" s="90"/>
      <c r="D138" s="90"/>
      <c r="E138" s="27">
        <f t="shared" si="16"/>
        <v>0</v>
      </c>
      <c r="F138" s="28">
        <f t="shared" si="17"/>
        <v>0</v>
      </c>
      <c r="G138" s="28">
        <f t="shared" si="14"/>
        <v>0</v>
      </c>
      <c r="H138" s="28">
        <f t="shared" si="15"/>
        <v>0</v>
      </c>
    </row>
    <row r="139" spans="1:8" x14ac:dyDescent="0.2">
      <c r="A139" s="58">
        <f>+'A - Payment Stream (Part A)'!A119</f>
        <v>0</v>
      </c>
      <c r="B139" s="13">
        <v>112</v>
      </c>
      <c r="C139" s="90"/>
      <c r="D139" s="90"/>
      <c r="E139" s="27">
        <f t="shared" si="16"/>
        <v>0</v>
      </c>
      <c r="F139" s="28">
        <f t="shared" si="17"/>
        <v>0</v>
      </c>
      <c r="G139" s="28">
        <f t="shared" si="14"/>
        <v>0</v>
      </c>
      <c r="H139" s="28">
        <f t="shared" si="15"/>
        <v>0</v>
      </c>
    </row>
    <row r="140" spans="1:8" x14ac:dyDescent="0.2">
      <c r="A140" s="58">
        <f>+'A - Payment Stream (Part A)'!A120</f>
        <v>0</v>
      </c>
      <c r="B140" s="13">
        <v>113</v>
      </c>
      <c r="C140" s="90"/>
      <c r="D140" s="90"/>
      <c r="E140" s="27">
        <f t="shared" si="16"/>
        <v>0</v>
      </c>
      <c r="F140" s="28">
        <f t="shared" si="17"/>
        <v>0</v>
      </c>
      <c r="G140" s="28">
        <f t="shared" si="14"/>
        <v>0</v>
      </c>
      <c r="H140" s="28">
        <f t="shared" si="15"/>
        <v>0</v>
      </c>
    </row>
    <row r="141" spans="1:8" x14ac:dyDescent="0.2">
      <c r="A141" s="58">
        <f>+'A - Payment Stream (Part A)'!A121</f>
        <v>0</v>
      </c>
      <c r="B141" s="13">
        <v>114</v>
      </c>
      <c r="C141" s="90"/>
      <c r="D141" s="90"/>
      <c r="E141" s="27">
        <f t="shared" si="16"/>
        <v>0</v>
      </c>
      <c r="F141" s="28">
        <f t="shared" si="17"/>
        <v>0</v>
      </c>
      <c r="G141" s="28">
        <f t="shared" si="14"/>
        <v>0</v>
      </c>
      <c r="H141" s="28">
        <f t="shared" si="15"/>
        <v>0</v>
      </c>
    </row>
    <row r="142" spans="1:8" x14ac:dyDescent="0.2">
      <c r="A142" s="58">
        <f>+'A - Payment Stream (Part A)'!A122</f>
        <v>0</v>
      </c>
      <c r="B142" s="13">
        <v>115</v>
      </c>
      <c r="C142" s="90"/>
      <c r="D142" s="90"/>
      <c r="E142" s="27">
        <f t="shared" si="16"/>
        <v>0</v>
      </c>
      <c r="F142" s="28">
        <f t="shared" si="17"/>
        <v>0</v>
      </c>
      <c r="G142" s="28">
        <f t="shared" si="14"/>
        <v>0</v>
      </c>
      <c r="H142" s="28">
        <f t="shared" si="15"/>
        <v>0</v>
      </c>
    </row>
    <row r="143" spans="1:8" x14ac:dyDescent="0.2">
      <c r="A143" s="58">
        <f>+'A - Payment Stream (Part A)'!A123</f>
        <v>0</v>
      </c>
      <c r="B143" s="13">
        <v>116</v>
      </c>
      <c r="C143" s="90"/>
      <c r="D143" s="90"/>
      <c r="E143" s="27">
        <f t="shared" si="16"/>
        <v>0</v>
      </c>
      <c r="F143" s="28">
        <f t="shared" si="17"/>
        <v>0</v>
      </c>
      <c r="G143" s="28">
        <f t="shared" si="14"/>
        <v>0</v>
      </c>
      <c r="H143" s="28">
        <f t="shared" si="15"/>
        <v>0</v>
      </c>
    </row>
    <row r="144" spans="1:8" x14ac:dyDescent="0.2">
      <c r="A144" s="58">
        <f>+'A - Payment Stream (Part A)'!A124</f>
        <v>0</v>
      </c>
      <c r="B144" s="13">
        <v>117</v>
      </c>
      <c r="C144" s="90"/>
      <c r="D144" s="90"/>
      <c r="E144" s="27">
        <f t="shared" si="16"/>
        <v>0</v>
      </c>
      <c r="F144" s="28">
        <f t="shared" si="17"/>
        <v>0</v>
      </c>
      <c r="G144" s="28">
        <f t="shared" si="14"/>
        <v>0</v>
      </c>
      <c r="H144" s="28">
        <f t="shared" si="15"/>
        <v>0</v>
      </c>
    </row>
    <row r="145" spans="1:8" x14ac:dyDescent="0.2">
      <c r="A145" s="58">
        <f>+'A - Payment Stream (Part A)'!A125</f>
        <v>0</v>
      </c>
      <c r="B145" s="13">
        <v>118</v>
      </c>
      <c r="C145" s="90"/>
      <c r="D145" s="90"/>
      <c r="E145" s="27">
        <f t="shared" si="16"/>
        <v>0</v>
      </c>
      <c r="F145" s="28">
        <f t="shared" si="17"/>
        <v>0</v>
      </c>
      <c r="G145" s="28">
        <f t="shared" si="14"/>
        <v>0</v>
      </c>
      <c r="H145" s="28">
        <f t="shared" si="15"/>
        <v>0</v>
      </c>
    </row>
    <row r="146" spans="1:8" x14ac:dyDescent="0.2">
      <c r="A146" s="58">
        <f>+'A - Payment Stream (Part A)'!A126</f>
        <v>0</v>
      </c>
      <c r="B146" s="13">
        <v>119</v>
      </c>
      <c r="C146" s="90"/>
      <c r="D146" s="90"/>
      <c r="E146" s="27"/>
      <c r="F146" s="28"/>
      <c r="G146" s="28"/>
      <c r="H146" s="28"/>
    </row>
    <row r="147" spans="1:8" x14ac:dyDescent="0.2">
      <c r="A147" s="58">
        <f>+'A - Payment Stream (Part A)'!A127</f>
        <v>0</v>
      </c>
      <c r="B147" s="13">
        <v>120</v>
      </c>
      <c r="C147" s="90"/>
      <c r="D147" s="90"/>
      <c r="E147" s="27">
        <f t="shared" si="16"/>
        <v>0</v>
      </c>
      <c r="F147" s="28">
        <f>+$C$23*H145</f>
        <v>0</v>
      </c>
      <c r="G147" s="28">
        <f t="shared" si="14"/>
        <v>0</v>
      </c>
      <c r="H147" s="28">
        <f>+H145-G147</f>
        <v>0</v>
      </c>
    </row>
    <row r="148" spans="1:8" ht="13.5" thickBot="1" x14ac:dyDescent="0.25">
      <c r="B148" s="15" t="s">
        <v>311</v>
      </c>
      <c r="C148" s="87">
        <f>SUM(C28:C147)</f>
        <v>0</v>
      </c>
      <c r="D148" s="87">
        <f>SUM(D28:D147)</f>
        <v>0</v>
      </c>
      <c r="E148" s="87">
        <f>SUM(E28:E147)</f>
        <v>0</v>
      </c>
      <c r="F148" s="87">
        <f>SUM(F28:F147)</f>
        <v>0</v>
      </c>
      <c r="G148" s="87">
        <f>SUM(G28:G147)</f>
        <v>0</v>
      </c>
      <c r="H148" s="17"/>
    </row>
    <row r="149" spans="1:8" ht="13.5" thickTop="1" x14ac:dyDescent="0.2">
      <c r="B149" s="18"/>
      <c r="E149" s="16"/>
      <c r="H149" s="17"/>
    </row>
    <row r="150" spans="1:8" x14ac:dyDescent="0.2">
      <c r="B150" s="5"/>
      <c r="D150" s="29" t="s">
        <v>318</v>
      </c>
      <c r="E150" s="16">
        <f>NPV(C23,E28:E147)</f>
        <v>0</v>
      </c>
      <c r="H150" s="17"/>
    </row>
    <row r="151" spans="1:8" x14ac:dyDescent="0.2">
      <c r="B151" s="5"/>
      <c r="D151" s="30"/>
      <c r="E151" s="16"/>
      <c r="H151" s="17"/>
    </row>
    <row r="152" spans="1:8" ht="15" x14ac:dyDescent="0.35">
      <c r="D152" s="16"/>
      <c r="E152" s="19"/>
      <c r="G152" s="20"/>
      <c r="H152" s="20"/>
    </row>
  </sheetData>
  <sheetProtection algorithmName="SHA-512" hashValue="43AGC5JTFgd4V5rpDDPhpX8cFBbBIPzqGYz3fj8oOhkuSK9lXrSHOU4fTDNoY+F6DRtAj55qyZxGEn2xe6wr4g==" saltValue="9iVJrf50gwhcHeSVzQVe4w==" spinCount="100000" sheet="1" objects="1" scenarios="1" formatCells="0" formatColumns="0" formatRows="0"/>
  <mergeCells count="15">
    <mergeCell ref="G1:H1"/>
    <mergeCell ref="B1:D1"/>
    <mergeCell ref="A2:B2"/>
    <mergeCell ref="C2:D2"/>
    <mergeCell ref="E1:F1"/>
    <mergeCell ref="E2:F2"/>
    <mergeCell ref="G2:H2"/>
    <mergeCell ref="A3:B3"/>
    <mergeCell ref="C3:D3"/>
    <mergeCell ref="E3:F3"/>
    <mergeCell ref="G3:H3"/>
    <mergeCell ref="A4:B4"/>
    <mergeCell ref="C4:D4"/>
    <mergeCell ref="E4:F4"/>
    <mergeCell ref="G4:H4"/>
  </mergeCells>
  <phoneticPr fontId="9" type="noConversion"/>
  <pageMargins left="0.75" right="0.75" top="0.99" bottom="1" header="0.5" footer="0.5"/>
  <pageSetup scale="71" fitToHeight="0" orientation="portrait" r:id="rId1"/>
  <headerFooter alignWithMargins="0">
    <oddHeader>&amp;C&amp;"Tahoma,Regular"National Oceanic and Atmosperic Administration (NOAA)
Personal Property Lease Determination Worksheet</oddHeader>
    <oddFooter>&amp;L&amp;"Tahoma,Regular"&amp;10&amp;A&amp;R&amp;"Tahoma,Regular"&amp;10Page &amp;P of &amp;N
Template Revised February 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election sqref="A1:J1"/>
    </sheetView>
  </sheetViews>
  <sheetFormatPr defaultRowHeight="12.75" x14ac:dyDescent="0.2"/>
  <cols>
    <col min="1" max="1" width="3.125" style="37" customWidth="1"/>
    <col min="2" max="2" width="3.25" style="37" customWidth="1"/>
    <col min="3" max="16384" width="9" style="37"/>
  </cols>
  <sheetData>
    <row r="1" spans="1:10" ht="13.5" thickBot="1" x14ac:dyDescent="0.25">
      <c r="A1" s="153" t="s">
        <v>184</v>
      </c>
      <c r="B1" s="153"/>
      <c r="C1" s="153"/>
      <c r="D1" s="153"/>
      <c r="E1" s="153"/>
      <c r="F1" s="153"/>
      <c r="G1" s="153"/>
      <c r="H1" s="153"/>
      <c r="I1" s="153"/>
      <c r="J1" s="153"/>
    </row>
    <row r="2" spans="1:10" x14ac:dyDescent="0.2">
      <c r="A2" s="154"/>
      <c r="B2" s="154"/>
      <c r="C2" s="154"/>
      <c r="D2" s="154"/>
      <c r="E2" s="154"/>
      <c r="F2" s="154"/>
      <c r="G2" s="154"/>
      <c r="H2" s="154"/>
      <c r="I2" s="154"/>
      <c r="J2" s="154"/>
    </row>
    <row r="3" spans="1:10" x14ac:dyDescent="0.2">
      <c r="A3" s="155" t="s">
        <v>200</v>
      </c>
      <c r="B3" s="155"/>
      <c r="C3" s="155"/>
      <c r="D3" s="155"/>
      <c r="E3" s="155"/>
      <c r="F3" s="155"/>
      <c r="G3" s="155"/>
      <c r="H3" s="155"/>
      <c r="I3" s="155"/>
      <c r="J3" s="155"/>
    </row>
    <row r="4" spans="1:10" x14ac:dyDescent="0.2">
      <c r="A4" s="155"/>
      <c r="B4" s="155"/>
      <c r="C4" s="155"/>
      <c r="D4" s="155"/>
      <c r="E4" s="155"/>
      <c r="F4" s="155"/>
      <c r="G4" s="155"/>
      <c r="H4" s="155"/>
      <c r="I4" s="155"/>
      <c r="J4" s="155"/>
    </row>
    <row r="5" spans="1:10" x14ac:dyDescent="0.2">
      <c r="A5" s="148"/>
      <c r="B5" s="148"/>
      <c r="C5" s="148"/>
      <c r="D5" s="148"/>
      <c r="E5" s="148"/>
      <c r="F5" s="148"/>
      <c r="G5" s="148"/>
      <c r="H5" s="148"/>
      <c r="I5" s="148"/>
      <c r="J5" s="148"/>
    </row>
    <row r="6" spans="1:10" x14ac:dyDescent="0.2">
      <c r="A6" s="111" t="s">
        <v>334</v>
      </c>
      <c r="B6" s="149" t="s">
        <v>185</v>
      </c>
      <c r="C6" s="149"/>
      <c r="D6" s="149"/>
      <c r="E6" s="149"/>
      <c r="F6" s="149"/>
      <c r="G6" s="149"/>
      <c r="H6" s="149"/>
      <c r="I6" s="149"/>
      <c r="J6" s="149"/>
    </row>
    <row r="7" spans="1:10" x14ac:dyDescent="0.2">
      <c r="A7" s="148"/>
      <c r="B7" s="148"/>
      <c r="C7" s="148"/>
      <c r="D7" s="148"/>
      <c r="E7" s="148"/>
      <c r="F7" s="148"/>
      <c r="G7" s="148"/>
      <c r="H7" s="148"/>
      <c r="I7" s="148"/>
      <c r="J7" s="148"/>
    </row>
    <row r="8" spans="1:10" x14ac:dyDescent="0.2">
      <c r="A8" s="111" t="s">
        <v>340</v>
      </c>
      <c r="B8" s="149" t="s">
        <v>186</v>
      </c>
      <c r="C8" s="149"/>
      <c r="D8" s="149"/>
      <c r="E8" s="149"/>
      <c r="F8" s="149"/>
      <c r="G8" s="149"/>
      <c r="H8" s="149"/>
      <c r="I8" s="149"/>
      <c r="J8" s="149"/>
    </row>
    <row r="9" spans="1:10" x14ac:dyDescent="0.2">
      <c r="A9" s="152"/>
      <c r="B9" s="148"/>
      <c r="C9" s="148"/>
      <c r="D9" s="148"/>
      <c r="E9" s="148"/>
      <c r="F9" s="148"/>
      <c r="G9" s="148"/>
      <c r="H9" s="148"/>
      <c r="I9" s="148"/>
      <c r="J9" s="148"/>
    </row>
    <row r="10" spans="1:10" x14ac:dyDescent="0.2">
      <c r="A10" s="111" t="s">
        <v>341</v>
      </c>
      <c r="B10" s="147" t="s">
        <v>187</v>
      </c>
      <c r="C10" s="147"/>
      <c r="D10" s="147"/>
      <c r="E10" s="147"/>
      <c r="F10" s="147"/>
      <c r="G10" s="147"/>
      <c r="H10" s="147"/>
      <c r="I10" s="147"/>
      <c r="J10" s="147"/>
    </row>
    <row r="11" spans="1:10" x14ac:dyDescent="0.2">
      <c r="A11" s="150"/>
      <c r="B11" s="148"/>
      <c r="C11" s="148"/>
      <c r="D11" s="148"/>
      <c r="E11" s="148"/>
      <c r="F11" s="148"/>
      <c r="G11" s="148"/>
      <c r="H11" s="148"/>
      <c r="I11" s="148"/>
      <c r="J11" s="148"/>
    </row>
    <row r="12" spans="1:10" x14ac:dyDescent="0.2">
      <c r="A12" s="111" t="s">
        <v>353</v>
      </c>
      <c r="B12" s="149" t="s">
        <v>188</v>
      </c>
      <c r="C12" s="149"/>
      <c r="D12" s="149"/>
      <c r="E12" s="149"/>
      <c r="F12" s="149"/>
      <c r="G12" s="149"/>
      <c r="H12" s="149"/>
      <c r="I12" s="149"/>
      <c r="J12" s="149"/>
    </row>
    <row r="13" spans="1:10" x14ac:dyDescent="0.2">
      <c r="A13" s="152"/>
      <c r="B13" s="148"/>
      <c r="C13" s="148"/>
      <c r="D13" s="148"/>
      <c r="E13" s="148"/>
      <c r="F13" s="148"/>
      <c r="G13" s="148"/>
      <c r="H13" s="148"/>
      <c r="I13" s="148"/>
      <c r="J13" s="148"/>
    </row>
    <row r="14" spans="1:10" x14ac:dyDescent="0.2">
      <c r="A14" s="111" t="s">
        <v>354</v>
      </c>
      <c r="B14" s="37" t="s">
        <v>189</v>
      </c>
    </row>
    <row r="15" spans="1:10" x14ac:dyDescent="0.2">
      <c r="A15" s="148"/>
      <c r="B15" s="148"/>
      <c r="C15" s="148"/>
      <c r="D15" s="148"/>
      <c r="E15" s="148"/>
      <c r="F15" s="148"/>
      <c r="G15" s="148"/>
      <c r="H15" s="148"/>
      <c r="I15" s="148"/>
      <c r="J15" s="148"/>
    </row>
    <row r="16" spans="1:10" x14ac:dyDescent="0.2">
      <c r="A16" s="111" t="s">
        <v>359</v>
      </c>
      <c r="B16" s="37" t="s">
        <v>190</v>
      </c>
    </row>
    <row r="17" spans="1:10" x14ac:dyDescent="0.2">
      <c r="A17" s="148"/>
      <c r="B17" s="148"/>
      <c r="C17" s="148"/>
      <c r="D17" s="148"/>
      <c r="E17" s="148"/>
      <c r="F17" s="148"/>
      <c r="G17" s="148"/>
      <c r="H17" s="148"/>
      <c r="I17" s="148"/>
      <c r="J17" s="148"/>
    </row>
    <row r="18" spans="1:10" x14ac:dyDescent="0.2">
      <c r="A18" s="124" t="s">
        <v>364</v>
      </c>
      <c r="B18" s="5" t="s">
        <v>64</v>
      </c>
      <c r="C18" s="5"/>
      <c r="D18" s="5"/>
      <c r="E18" s="5"/>
      <c r="F18" s="5"/>
      <c r="G18" s="5"/>
      <c r="H18" s="5"/>
      <c r="I18" s="5"/>
      <c r="J18" s="5"/>
    </row>
    <row r="19" spans="1:10" x14ac:dyDescent="0.2">
      <c r="A19" s="5"/>
      <c r="B19" s="5" t="s">
        <v>345</v>
      </c>
      <c r="C19" s="5" t="s">
        <v>66</v>
      </c>
      <c r="D19" s="5"/>
      <c r="E19" s="5"/>
      <c r="F19" s="5"/>
      <c r="G19" s="5"/>
      <c r="H19" s="5"/>
      <c r="I19" s="5"/>
      <c r="J19" s="5"/>
    </row>
    <row r="20" spans="1:10" x14ac:dyDescent="0.2">
      <c r="A20" s="5"/>
      <c r="B20" s="5" t="s">
        <v>346</v>
      </c>
      <c r="C20" s="5" t="s">
        <v>191</v>
      </c>
      <c r="D20" s="5"/>
      <c r="E20" s="5"/>
      <c r="F20" s="5"/>
      <c r="G20" s="5"/>
      <c r="H20" s="5"/>
      <c r="I20" s="5"/>
      <c r="J20" s="5"/>
    </row>
    <row r="21" spans="1:10" x14ac:dyDescent="0.2">
      <c r="A21" s="151"/>
      <c r="B21" s="151"/>
      <c r="C21" s="151"/>
      <c r="D21" s="151"/>
      <c r="E21" s="151"/>
      <c r="F21" s="151"/>
      <c r="G21" s="151"/>
      <c r="H21" s="151"/>
      <c r="I21" s="151"/>
      <c r="J21" s="151"/>
    </row>
    <row r="22" spans="1:10" x14ac:dyDescent="0.2">
      <c r="A22" s="124" t="s">
        <v>365</v>
      </c>
      <c r="B22" s="5" t="s">
        <v>65</v>
      </c>
      <c r="C22" s="5"/>
      <c r="D22" s="5"/>
      <c r="E22" s="5"/>
      <c r="F22" s="5"/>
      <c r="G22" s="5"/>
      <c r="H22" s="5"/>
      <c r="I22" s="5"/>
      <c r="J22" s="5"/>
    </row>
    <row r="23" spans="1:10" x14ac:dyDescent="0.2">
      <c r="A23" s="151"/>
      <c r="B23" s="151"/>
      <c r="C23" s="151"/>
      <c r="D23" s="151"/>
      <c r="E23" s="151"/>
      <c r="F23" s="151"/>
      <c r="G23" s="151"/>
      <c r="H23" s="151"/>
      <c r="I23" s="151"/>
      <c r="J23" s="151"/>
    </row>
    <row r="24" spans="1:10" x14ac:dyDescent="0.2">
      <c r="A24" s="111" t="s">
        <v>367</v>
      </c>
      <c r="B24" s="37" t="s">
        <v>192</v>
      </c>
    </row>
    <row r="25" spans="1:10" x14ac:dyDescent="0.2">
      <c r="B25" s="37" t="s">
        <v>345</v>
      </c>
      <c r="C25" s="37" t="s">
        <v>193</v>
      </c>
    </row>
    <row r="26" spans="1:10" x14ac:dyDescent="0.2">
      <c r="B26" s="37" t="s">
        <v>346</v>
      </c>
      <c r="C26" s="37" t="s">
        <v>194</v>
      </c>
    </row>
    <row r="27" spans="1:10" x14ac:dyDescent="0.2">
      <c r="B27" s="37" t="s">
        <v>348</v>
      </c>
      <c r="C27" s="37" t="s">
        <v>195</v>
      </c>
    </row>
    <row r="28" spans="1:10" x14ac:dyDescent="0.2">
      <c r="A28" s="148"/>
      <c r="B28" s="148"/>
      <c r="C28" s="148"/>
      <c r="D28" s="148"/>
      <c r="E28" s="148"/>
      <c r="F28" s="148"/>
      <c r="G28" s="148"/>
      <c r="H28" s="148"/>
      <c r="I28" s="148"/>
      <c r="J28" s="148"/>
    </row>
    <row r="29" spans="1:10" x14ac:dyDescent="0.2">
      <c r="A29" s="111" t="s">
        <v>157</v>
      </c>
      <c r="B29" s="37" t="s">
        <v>196</v>
      </c>
    </row>
    <row r="30" spans="1:10" x14ac:dyDescent="0.2">
      <c r="A30" s="148"/>
      <c r="B30" s="148"/>
      <c r="C30" s="148"/>
      <c r="D30" s="148"/>
      <c r="E30" s="148"/>
      <c r="F30" s="148"/>
      <c r="G30" s="148"/>
      <c r="H30" s="148"/>
      <c r="I30" s="148"/>
      <c r="J30" s="148"/>
    </row>
    <row r="31" spans="1:10" x14ac:dyDescent="0.2">
      <c r="A31" s="111" t="s">
        <v>158</v>
      </c>
      <c r="B31" s="37" t="s">
        <v>197</v>
      </c>
    </row>
    <row r="32" spans="1:10" x14ac:dyDescent="0.2">
      <c r="A32" s="148"/>
      <c r="B32" s="148"/>
      <c r="C32" s="148"/>
      <c r="D32" s="148"/>
      <c r="E32" s="148"/>
      <c r="F32" s="148"/>
      <c r="G32" s="148"/>
      <c r="H32" s="148"/>
      <c r="I32" s="148"/>
      <c r="J32" s="148"/>
    </row>
    <row r="33" spans="1:10" x14ac:dyDescent="0.2">
      <c r="A33" s="111" t="s">
        <v>159</v>
      </c>
      <c r="B33" s="149" t="s">
        <v>198</v>
      </c>
      <c r="C33" s="149"/>
      <c r="D33" s="149"/>
      <c r="E33" s="149"/>
      <c r="F33" s="149"/>
      <c r="G33" s="149"/>
      <c r="H33" s="149"/>
      <c r="I33" s="149"/>
      <c r="J33" s="149"/>
    </row>
    <row r="34" spans="1:10" x14ac:dyDescent="0.2">
      <c r="A34" s="148"/>
      <c r="B34" s="148"/>
      <c r="C34" s="148"/>
      <c r="D34" s="148"/>
      <c r="E34" s="148"/>
      <c r="F34" s="148"/>
      <c r="G34" s="148"/>
      <c r="H34" s="148"/>
      <c r="I34" s="148"/>
      <c r="J34" s="148"/>
    </row>
    <row r="35" spans="1:10" x14ac:dyDescent="0.2">
      <c r="A35" s="111" t="s">
        <v>160</v>
      </c>
      <c r="B35" s="149" t="s">
        <v>199</v>
      </c>
      <c r="C35" s="149"/>
      <c r="D35" s="149"/>
      <c r="E35" s="149"/>
      <c r="F35" s="149"/>
      <c r="G35" s="149"/>
      <c r="H35" s="149"/>
      <c r="I35" s="149"/>
      <c r="J35" s="149"/>
    </row>
    <row r="36" spans="1:10" x14ac:dyDescent="0.2">
      <c r="A36" s="148"/>
      <c r="B36" s="148"/>
      <c r="C36" s="148"/>
      <c r="D36" s="148"/>
      <c r="E36" s="148"/>
      <c r="F36" s="148"/>
      <c r="G36" s="148"/>
      <c r="H36" s="148"/>
      <c r="I36" s="148"/>
      <c r="J36" s="148"/>
    </row>
  </sheetData>
  <mergeCells count="23">
    <mergeCell ref="B6:J6"/>
    <mergeCell ref="B8:J8"/>
    <mergeCell ref="B10:J10"/>
    <mergeCell ref="A1:J1"/>
    <mergeCell ref="A2:J2"/>
    <mergeCell ref="A3:J4"/>
    <mergeCell ref="A5:J5"/>
    <mergeCell ref="A7:J7"/>
    <mergeCell ref="A9:J9"/>
    <mergeCell ref="A11:J11"/>
    <mergeCell ref="A21:J21"/>
    <mergeCell ref="A23:J23"/>
    <mergeCell ref="A28:J28"/>
    <mergeCell ref="A13:J13"/>
    <mergeCell ref="A15:J15"/>
    <mergeCell ref="A17:J17"/>
    <mergeCell ref="B12:J12"/>
    <mergeCell ref="A30:J30"/>
    <mergeCell ref="A32:J32"/>
    <mergeCell ref="A34:J34"/>
    <mergeCell ref="A36:J36"/>
    <mergeCell ref="B35:J35"/>
    <mergeCell ref="B33:J33"/>
  </mergeCells>
  <phoneticPr fontId="9" type="noConversion"/>
  <pageMargins left="0.75" right="0.75" top="0.99" bottom="1" header="0.5" footer="0.5"/>
  <pageSetup orientation="portrait" r:id="rId1"/>
  <headerFooter alignWithMargins="0">
    <oddHeader>&amp;C&amp;"Tahoma,Regular"National Oceanic and Atmosperic Administration (NOAA)
Personal Property Lease Determination Worksheet</oddHeader>
    <oddFooter>&amp;L&amp;"Tahoma,Regular"&amp;10&amp;A&amp;R&amp;"Tahoma,Regular"&amp;10Page &amp;P of &amp;N
Template Revised February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pageSetUpPr fitToPage="1"/>
  </sheetPr>
  <dimension ref="A1:N527"/>
  <sheetViews>
    <sheetView view="pageBreakPreview" zoomScale="115" zoomScaleNormal="100" zoomScaleSheetLayoutView="115" workbookViewId="0">
      <selection sqref="A1:F1"/>
    </sheetView>
  </sheetViews>
  <sheetFormatPr defaultRowHeight="12.75" x14ac:dyDescent="0.25"/>
  <cols>
    <col min="1" max="1" width="4.75" style="50" customWidth="1"/>
    <col min="2" max="2" width="2.625" style="50" customWidth="1"/>
    <col min="3" max="3" width="4.75" style="50" customWidth="1"/>
    <col min="4" max="4" width="2.625" style="50" customWidth="1"/>
    <col min="5" max="5" width="4.75" style="50" customWidth="1"/>
    <col min="6" max="6" width="3.375" style="50" customWidth="1"/>
    <col min="7" max="9" width="9.875" style="50" customWidth="1"/>
    <col min="10" max="10" width="1.625" style="50" customWidth="1"/>
    <col min="11" max="11" width="9.625" style="50" customWidth="1"/>
    <col min="12" max="12" width="10.125" style="50" customWidth="1"/>
    <col min="13" max="13" width="10.875" style="50" customWidth="1"/>
    <col min="14" max="14" width="11.625" style="50" customWidth="1"/>
    <col min="15" max="16384" width="9" style="50"/>
  </cols>
  <sheetData>
    <row r="1" spans="1:14" ht="13.5" customHeight="1" x14ac:dyDescent="0.25">
      <c r="A1" s="157" t="s">
        <v>55</v>
      </c>
      <c r="B1" s="157"/>
      <c r="C1" s="157"/>
      <c r="D1" s="157"/>
      <c r="E1" s="157"/>
      <c r="F1" s="157"/>
      <c r="G1" s="170"/>
      <c r="H1" s="170"/>
      <c r="I1" s="170"/>
      <c r="J1" s="170"/>
      <c r="K1" s="170"/>
      <c r="L1" s="170"/>
      <c r="M1" s="170"/>
      <c r="N1" s="170"/>
    </row>
    <row r="2" spans="1:14" ht="13.5" customHeight="1" x14ac:dyDescent="0.25">
      <c r="A2" s="205"/>
      <c r="B2" s="205"/>
      <c r="C2" s="205"/>
      <c r="D2" s="205"/>
      <c r="E2" s="205"/>
      <c r="F2" s="205"/>
      <c r="G2" s="205"/>
      <c r="H2" s="205"/>
      <c r="I2" s="205"/>
      <c r="J2" s="205"/>
      <c r="K2" s="205"/>
      <c r="L2" s="205"/>
      <c r="M2" s="205"/>
      <c r="N2" s="205"/>
    </row>
    <row r="3" spans="1:14" ht="13.5" customHeight="1" x14ac:dyDescent="0.25">
      <c r="A3" s="157" t="s">
        <v>181</v>
      </c>
      <c r="B3" s="157"/>
      <c r="C3" s="157"/>
      <c r="D3" s="157"/>
      <c r="E3" s="157"/>
      <c r="F3" s="157"/>
      <c r="G3" s="170"/>
      <c r="H3" s="170"/>
      <c r="I3" s="170"/>
      <c r="J3" s="170"/>
      <c r="K3" s="170"/>
      <c r="L3" s="170"/>
      <c r="M3" s="170"/>
      <c r="N3" s="170"/>
    </row>
    <row r="4" spans="1:14" ht="13.5" customHeight="1" x14ac:dyDescent="0.25">
      <c r="A4" s="205"/>
      <c r="B4" s="205"/>
      <c r="C4" s="205"/>
      <c r="D4" s="205"/>
      <c r="E4" s="205"/>
      <c r="F4" s="205"/>
      <c r="G4" s="205"/>
      <c r="H4" s="205"/>
      <c r="I4" s="205"/>
      <c r="J4" s="205"/>
      <c r="K4" s="205"/>
      <c r="L4" s="205"/>
      <c r="M4" s="205"/>
      <c r="N4" s="205"/>
    </row>
    <row r="5" spans="1:14" ht="13.5" customHeight="1" x14ac:dyDescent="0.25">
      <c r="A5" s="205" t="s">
        <v>182</v>
      </c>
      <c r="B5" s="205"/>
      <c r="C5" s="205"/>
      <c r="D5" s="205"/>
      <c r="E5" s="205"/>
      <c r="F5" s="205"/>
      <c r="G5" s="205"/>
      <c r="H5" s="205"/>
      <c r="I5" s="205"/>
      <c r="J5" s="205"/>
      <c r="K5" s="205"/>
      <c r="L5" s="205"/>
      <c r="M5" s="205"/>
      <c r="N5" s="205"/>
    </row>
    <row r="6" spans="1:14" ht="13.5" customHeight="1" x14ac:dyDescent="0.25">
      <c r="A6" s="170"/>
      <c r="B6" s="170"/>
      <c r="C6" s="170"/>
      <c r="D6" s="170"/>
      <c r="E6" s="170"/>
      <c r="F6" s="170"/>
      <c r="G6" s="170"/>
      <c r="H6" s="170"/>
      <c r="I6" s="170"/>
      <c r="J6" s="170"/>
      <c r="K6" s="170"/>
      <c r="L6" s="170"/>
      <c r="M6" s="170"/>
      <c r="N6" s="170"/>
    </row>
    <row r="7" spans="1:14" ht="13.5" customHeight="1" x14ac:dyDescent="0.25">
      <c r="A7" s="170"/>
      <c r="B7" s="170"/>
      <c r="C7" s="170"/>
      <c r="D7" s="170"/>
      <c r="E7" s="170"/>
      <c r="F7" s="170"/>
      <c r="G7" s="170"/>
      <c r="H7" s="170"/>
      <c r="I7" s="170"/>
      <c r="J7" s="170"/>
      <c r="K7" s="170"/>
      <c r="L7" s="170"/>
      <c r="M7" s="170"/>
      <c r="N7" s="170"/>
    </row>
    <row r="8" spans="1:14" ht="13.5" customHeight="1" x14ac:dyDescent="0.25">
      <c r="A8" s="171"/>
      <c r="B8" s="171"/>
      <c r="C8" s="171"/>
      <c r="D8" s="171"/>
      <c r="E8" s="171"/>
      <c r="F8" s="171"/>
      <c r="G8" s="171"/>
      <c r="H8" s="171"/>
      <c r="I8" s="171"/>
      <c r="J8" s="171"/>
      <c r="K8" s="171"/>
      <c r="L8" s="171"/>
      <c r="M8" s="171"/>
      <c r="N8" s="171"/>
    </row>
    <row r="9" spans="1:14" ht="13.5" customHeight="1" x14ac:dyDescent="0.25">
      <c r="A9" s="170"/>
      <c r="B9" s="170"/>
      <c r="C9" s="170"/>
      <c r="D9" s="170"/>
      <c r="E9" s="170"/>
      <c r="F9" s="170"/>
      <c r="G9" s="170"/>
      <c r="H9" s="170"/>
      <c r="I9" s="170"/>
      <c r="J9" s="170"/>
      <c r="K9" s="170"/>
      <c r="L9" s="170"/>
      <c r="M9" s="170"/>
      <c r="N9" s="170"/>
    </row>
    <row r="10" spans="1:14" ht="13.5" customHeight="1" x14ac:dyDescent="0.25">
      <c r="A10" s="156"/>
      <c r="B10" s="156"/>
      <c r="C10" s="156"/>
      <c r="D10" s="156"/>
      <c r="E10" s="156"/>
      <c r="F10" s="156"/>
      <c r="G10" s="156"/>
      <c r="H10" s="156"/>
      <c r="I10" s="156"/>
      <c r="J10" s="156"/>
      <c r="K10" s="156"/>
      <c r="L10" s="156"/>
      <c r="M10" s="156"/>
      <c r="N10" s="156"/>
    </row>
    <row r="11" spans="1:14" ht="13.5" customHeight="1" x14ac:dyDescent="0.25">
      <c r="A11" s="157" t="s">
        <v>94</v>
      </c>
      <c r="B11" s="157"/>
      <c r="C11" s="157"/>
      <c r="D11" s="157"/>
      <c r="E11" s="157"/>
      <c r="F11" s="157"/>
      <c r="G11" s="157"/>
      <c r="H11" s="157"/>
      <c r="I11" s="157"/>
      <c r="J11" s="157"/>
      <c r="K11" s="157"/>
      <c r="L11" s="157"/>
      <c r="M11" s="157"/>
      <c r="N11" s="157"/>
    </row>
    <row r="12" spans="1:14" ht="13.5" customHeight="1" x14ac:dyDescent="0.25">
      <c r="A12" s="157"/>
      <c r="B12" s="157"/>
      <c r="C12" s="157"/>
      <c r="D12" s="157"/>
      <c r="E12" s="157"/>
      <c r="F12" s="157"/>
      <c r="G12" s="157"/>
      <c r="H12" s="157"/>
      <c r="I12" s="157"/>
      <c r="J12" s="157"/>
      <c r="K12" s="157"/>
      <c r="L12" s="157"/>
      <c r="M12" s="157"/>
      <c r="N12" s="157"/>
    </row>
    <row r="13" spans="1:14" ht="13.5" customHeight="1" x14ac:dyDescent="0.25">
      <c r="A13" s="157"/>
      <c r="B13" s="157"/>
      <c r="C13" s="157"/>
      <c r="D13" s="157"/>
      <c r="E13" s="157"/>
      <c r="F13" s="157"/>
      <c r="G13" s="157"/>
      <c r="H13" s="157"/>
      <c r="I13" s="157"/>
      <c r="J13" s="157"/>
      <c r="K13" s="157"/>
      <c r="L13" s="157"/>
      <c r="M13" s="157"/>
      <c r="N13" s="157"/>
    </row>
    <row r="14" spans="1:14" ht="13.5" customHeight="1" x14ac:dyDescent="0.25">
      <c r="A14" s="157"/>
      <c r="B14" s="157"/>
      <c r="C14" s="157"/>
      <c r="D14" s="157"/>
      <c r="E14" s="157"/>
      <c r="F14" s="157"/>
      <c r="G14" s="157"/>
      <c r="H14" s="157"/>
      <c r="I14" s="157"/>
      <c r="J14" s="157"/>
      <c r="K14" s="157"/>
      <c r="L14" s="157"/>
      <c r="M14" s="157"/>
      <c r="N14" s="157"/>
    </row>
    <row r="15" spans="1:14" ht="13.5" customHeight="1" x14ac:dyDescent="0.25">
      <c r="A15" s="170"/>
      <c r="B15" s="170"/>
      <c r="C15" s="170"/>
      <c r="D15" s="170"/>
      <c r="E15" s="170"/>
      <c r="F15" s="170"/>
      <c r="G15" s="170"/>
      <c r="H15" s="170"/>
      <c r="I15" s="170"/>
      <c r="J15" s="170"/>
      <c r="K15" s="170"/>
      <c r="L15" s="170"/>
      <c r="M15" s="170"/>
      <c r="N15" s="170"/>
    </row>
    <row r="16" spans="1:14" ht="13.5" customHeight="1" x14ac:dyDescent="0.25">
      <c r="A16" s="170"/>
      <c r="B16" s="170"/>
      <c r="C16" s="170"/>
      <c r="D16" s="170"/>
      <c r="E16" s="170"/>
      <c r="F16" s="170"/>
      <c r="G16" s="170"/>
      <c r="H16" s="170"/>
      <c r="I16" s="170"/>
      <c r="J16" s="170"/>
      <c r="K16" s="170"/>
      <c r="L16" s="170"/>
      <c r="M16" s="170"/>
      <c r="N16" s="170"/>
    </row>
    <row r="17" spans="1:14" ht="13.5" customHeight="1" x14ac:dyDescent="0.25">
      <c r="A17" s="171"/>
      <c r="B17" s="171"/>
      <c r="C17" s="171"/>
      <c r="D17" s="171"/>
      <c r="E17" s="171"/>
      <c r="F17" s="171"/>
      <c r="G17" s="171"/>
      <c r="H17" s="171"/>
      <c r="I17" s="171"/>
      <c r="J17" s="171"/>
      <c r="K17" s="171"/>
      <c r="L17" s="171"/>
      <c r="M17" s="171"/>
      <c r="N17" s="171"/>
    </row>
    <row r="18" spans="1:14" ht="13.5" customHeight="1" x14ac:dyDescent="0.25">
      <c r="A18" s="171"/>
      <c r="B18" s="171"/>
      <c r="C18" s="171"/>
      <c r="D18" s="171"/>
      <c r="E18" s="171"/>
      <c r="F18" s="171"/>
      <c r="G18" s="171"/>
      <c r="H18" s="171"/>
      <c r="I18" s="171"/>
      <c r="J18" s="171"/>
      <c r="K18" s="171"/>
      <c r="L18" s="171"/>
      <c r="M18" s="171"/>
      <c r="N18" s="171"/>
    </row>
    <row r="19" spans="1:14" ht="13.5" customHeight="1" x14ac:dyDescent="0.25">
      <c r="A19" s="156"/>
      <c r="B19" s="156"/>
      <c r="C19" s="156"/>
      <c r="D19" s="156"/>
      <c r="E19" s="156"/>
      <c r="F19" s="156"/>
      <c r="G19" s="156"/>
      <c r="H19" s="156"/>
      <c r="I19" s="156"/>
      <c r="J19" s="156"/>
      <c r="K19" s="156"/>
      <c r="L19" s="156"/>
      <c r="M19" s="156"/>
      <c r="N19" s="156"/>
    </row>
    <row r="20" spans="1:14" ht="13.5" customHeight="1" x14ac:dyDescent="0.25">
      <c r="A20" s="157" t="s">
        <v>56</v>
      </c>
      <c r="B20" s="157"/>
      <c r="C20" s="157"/>
      <c r="D20" s="157"/>
      <c r="E20" s="157"/>
      <c r="F20" s="157"/>
      <c r="G20" s="157"/>
      <c r="H20" s="157"/>
      <c r="I20" s="157"/>
      <c r="J20" s="157"/>
      <c r="K20" s="157"/>
      <c r="L20" s="157"/>
      <c r="M20" s="157"/>
      <c r="N20" s="157"/>
    </row>
    <row r="21" spans="1:14" ht="13.5" customHeight="1" x14ac:dyDescent="0.25">
      <c r="A21" s="157"/>
      <c r="B21" s="157"/>
      <c r="C21" s="157"/>
      <c r="D21" s="157"/>
      <c r="E21" s="157"/>
      <c r="F21" s="157"/>
      <c r="G21" s="157"/>
      <c r="H21" s="157"/>
      <c r="I21" s="157"/>
      <c r="J21" s="157"/>
      <c r="K21" s="157"/>
      <c r="L21" s="157"/>
      <c r="M21" s="157"/>
      <c r="N21" s="157"/>
    </row>
    <row r="22" spans="1:14" ht="13.5" customHeight="1" x14ac:dyDescent="0.25">
      <c r="A22" s="157"/>
      <c r="B22" s="157"/>
      <c r="C22" s="157"/>
      <c r="D22" s="157"/>
      <c r="E22" s="157"/>
      <c r="F22" s="157"/>
      <c r="G22" s="157"/>
      <c r="H22" s="157"/>
      <c r="I22" s="157"/>
      <c r="J22" s="157"/>
      <c r="K22" s="157"/>
      <c r="L22" s="157"/>
      <c r="M22" s="157"/>
      <c r="N22" s="157"/>
    </row>
    <row r="23" spans="1:14" ht="13.5" customHeight="1" x14ac:dyDescent="0.25">
      <c r="A23" s="157"/>
      <c r="B23" s="157"/>
      <c r="C23" s="157"/>
      <c r="D23" s="157"/>
      <c r="E23" s="157"/>
      <c r="F23" s="157"/>
      <c r="G23" s="157"/>
      <c r="H23" s="157"/>
      <c r="I23" s="157"/>
      <c r="J23" s="157"/>
      <c r="K23" s="157"/>
      <c r="L23" s="157"/>
      <c r="M23" s="157"/>
      <c r="N23" s="157"/>
    </row>
    <row r="24" spans="1:14" ht="13.5" customHeight="1" x14ac:dyDescent="0.25">
      <c r="A24" s="156"/>
      <c r="B24" s="156"/>
      <c r="C24" s="156"/>
      <c r="D24" s="156"/>
      <c r="E24" s="156"/>
      <c r="F24" s="156"/>
      <c r="G24" s="156"/>
      <c r="H24" s="156"/>
      <c r="I24" s="156"/>
      <c r="J24" s="156"/>
      <c r="K24" s="156"/>
      <c r="L24" s="156"/>
      <c r="M24" s="156"/>
      <c r="N24" s="156"/>
    </row>
    <row r="25" spans="1:14" ht="13.5" customHeight="1" x14ac:dyDescent="0.25">
      <c r="A25" s="157" t="s">
        <v>280</v>
      </c>
      <c r="B25" s="157"/>
      <c r="C25" s="157"/>
      <c r="D25" s="157"/>
      <c r="E25" s="157"/>
      <c r="F25" s="157"/>
      <c r="G25" s="157"/>
      <c r="H25" s="157"/>
      <c r="I25" s="157"/>
      <c r="J25" s="157"/>
      <c r="K25" s="157"/>
      <c r="L25" s="157"/>
      <c r="M25" s="157"/>
      <c r="N25" s="157"/>
    </row>
    <row r="26" spans="1:14" ht="13.5" customHeight="1" x14ac:dyDescent="0.25">
      <c r="A26" s="157"/>
      <c r="B26" s="157"/>
      <c r="C26" s="157"/>
      <c r="D26" s="157"/>
      <c r="E26" s="157"/>
      <c r="F26" s="157"/>
      <c r="G26" s="157"/>
      <c r="H26" s="157"/>
      <c r="I26" s="157"/>
      <c r="J26" s="157"/>
      <c r="K26" s="157"/>
      <c r="L26" s="157"/>
      <c r="M26" s="157"/>
      <c r="N26" s="157"/>
    </row>
    <row r="27" spans="1:14" ht="13.5" customHeight="1" x14ac:dyDescent="0.25">
      <c r="A27" s="157"/>
      <c r="B27" s="157"/>
      <c r="C27" s="157"/>
      <c r="D27" s="157"/>
      <c r="E27" s="157"/>
      <c r="F27" s="157"/>
      <c r="G27" s="157"/>
      <c r="H27" s="157"/>
      <c r="I27" s="157"/>
      <c r="J27" s="157"/>
      <c r="K27" s="157"/>
      <c r="L27" s="157"/>
      <c r="M27" s="157"/>
      <c r="N27" s="157"/>
    </row>
    <row r="28" spans="1:14" ht="13.5" customHeight="1" x14ac:dyDescent="0.25">
      <c r="A28" s="156"/>
      <c r="B28" s="156"/>
      <c r="C28" s="156"/>
      <c r="D28" s="156"/>
      <c r="E28" s="156"/>
      <c r="F28" s="156"/>
      <c r="G28" s="156"/>
      <c r="H28" s="156"/>
      <c r="I28" s="156"/>
      <c r="J28" s="156"/>
      <c r="K28" s="156"/>
      <c r="L28" s="156"/>
      <c r="M28" s="156"/>
      <c r="N28" s="156"/>
    </row>
    <row r="29" spans="1:14" ht="13.5" customHeight="1" x14ac:dyDescent="0.25">
      <c r="A29" s="190" t="s">
        <v>53</v>
      </c>
      <c r="B29" s="190"/>
      <c r="C29" s="190"/>
      <c r="D29" s="190"/>
      <c r="E29" s="190"/>
      <c r="F29" s="190"/>
      <c r="G29" s="190"/>
      <c r="H29" s="190"/>
      <c r="I29" s="190"/>
      <c r="J29" s="190"/>
      <c r="K29" s="190"/>
      <c r="L29" s="190"/>
      <c r="M29" s="190"/>
      <c r="N29" s="190"/>
    </row>
    <row r="30" spans="1:14" ht="13.5" customHeight="1" x14ac:dyDescent="0.25">
      <c r="A30" s="190"/>
      <c r="B30" s="190"/>
      <c r="C30" s="190"/>
      <c r="D30" s="190"/>
      <c r="E30" s="190"/>
      <c r="F30" s="190"/>
      <c r="G30" s="190"/>
      <c r="H30" s="190"/>
      <c r="I30" s="190"/>
      <c r="J30" s="190"/>
      <c r="K30" s="190"/>
      <c r="L30" s="190"/>
      <c r="M30" s="190"/>
      <c r="N30" s="190"/>
    </row>
    <row r="31" spans="1:14" ht="13.5" customHeight="1" x14ac:dyDescent="0.25">
      <c r="A31" s="190" t="s">
        <v>52</v>
      </c>
      <c r="B31" s="157"/>
      <c r="C31" s="157"/>
      <c r="D31" s="157"/>
      <c r="E31" s="157"/>
      <c r="F31" s="157"/>
      <c r="G31" s="157"/>
      <c r="H31" s="157"/>
      <c r="I31" s="157"/>
      <c r="J31" s="157"/>
      <c r="K31" s="157"/>
      <c r="L31" s="157"/>
      <c r="M31" s="157"/>
      <c r="N31" s="157"/>
    </row>
    <row r="32" spans="1:14" ht="13.5" customHeight="1" x14ac:dyDescent="0.25">
      <c r="A32" s="157"/>
      <c r="B32" s="157"/>
      <c r="C32" s="157"/>
      <c r="D32" s="157"/>
      <c r="E32" s="157"/>
      <c r="F32" s="157"/>
      <c r="G32" s="157"/>
      <c r="H32" s="157"/>
      <c r="I32" s="157"/>
      <c r="J32" s="157"/>
      <c r="K32" s="157"/>
      <c r="L32" s="157"/>
      <c r="M32" s="157"/>
      <c r="N32" s="157"/>
    </row>
    <row r="33" spans="1:14" ht="13.5" customHeight="1" x14ac:dyDescent="0.25">
      <c r="A33" s="190" t="s">
        <v>336</v>
      </c>
      <c r="B33" s="190"/>
      <c r="C33" s="190"/>
      <c r="D33" s="190"/>
      <c r="E33" s="190"/>
      <c r="F33" s="190"/>
      <c r="G33" s="190"/>
      <c r="H33" s="190"/>
      <c r="I33" s="190"/>
      <c r="J33" s="190"/>
      <c r="K33" s="190"/>
      <c r="L33" s="190"/>
      <c r="M33" s="190"/>
      <c r="N33" s="190"/>
    </row>
    <row r="34" spans="1:14" ht="13.5" customHeight="1" x14ac:dyDescent="0.25">
      <c r="A34" s="190"/>
      <c r="B34" s="190"/>
      <c r="C34" s="190"/>
      <c r="D34" s="190"/>
      <c r="E34" s="190"/>
      <c r="F34" s="190"/>
      <c r="G34" s="190"/>
      <c r="H34" s="190"/>
      <c r="I34" s="190"/>
      <c r="J34" s="190"/>
      <c r="K34" s="190"/>
      <c r="L34" s="190"/>
      <c r="M34" s="190"/>
      <c r="N34" s="190"/>
    </row>
    <row r="35" spans="1:14" ht="13.5" customHeight="1" x14ac:dyDescent="0.25">
      <c r="A35" s="190"/>
      <c r="B35" s="190"/>
      <c r="C35" s="190"/>
      <c r="D35" s="190"/>
      <c r="E35" s="190"/>
      <c r="F35" s="190"/>
      <c r="G35" s="190"/>
      <c r="H35" s="190"/>
      <c r="I35" s="190"/>
      <c r="J35" s="190"/>
      <c r="K35" s="190"/>
      <c r="L35" s="190"/>
      <c r="M35" s="190"/>
      <c r="N35" s="190"/>
    </row>
    <row r="36" spans="1:14" ht="13.5" customHeight="1" x14ac:dyDescent="0.25">
      <c r="A36" s="157"/>
      <c r="B36" s="157"/>
      <c r="C36" s="157"/>
      <c r="D36" s="157"/>
      <c r="E36" s="157"/>
      <c r="F36" s="157"/>
      <c r="G36" s="157"/>
      <c r="H36" s="157"/>
      <c r="I36" s="157"/>
      <c r="J36" s="157"/>
      <c r="K36" s="157"/>
      <c r="L36" s="157"/>
      <c r="M36" s="157"/>
      <c r="N36" s="157"/>
    </row>
    <row r="37" spans="1:14" ht="13.5" customHeight="1" x14ac:dyDescent="0.25">
      <c r="A37" s="162" t="s">
        <v>205</v>
      </c>
      <c r="B37" s="162"/>
      <c r="C37" s="162"/>
      <c r="D37" s="162"/>
      <c r="E37" s="162"/>
      <c r="F37" s="162"/>
      <c r="G37" s="162"/>
      <c r="H37" s="162"/>
      <c r="I37" s="162"/>
      <c r="J37" s="162"/>
      <c r="K37" s="162"/>
      <c r="L37" s="162"/>
      <c r="M37" s="162"/>
      <c r="N37" s="162"/>
    </row>
    <row r="38" spans="1:14" ht="13.5" customHeight="1" x14ac:dyDescent="0.25">
      <c r="A38" s="162"/>
      <c r="B38" s="162"/>
      <c r="C38" s="162"/>
      <c r="D38" s="162"/>
      <c r="E38" s="162"/>
      <c r="F38" s="162"/>
      <c r="G38" s="162"/>
      <c r="H38" s="162"/>
      <c r="I38" s="162"/>
      <c r="J38" s="162"/>
      <c r="K38" s="162"/>
      <c r="L38" s="162"/>
      <c r="M38" s="162"/>
      <c r="N38" s="162"/>
    </row>
    <row r="39" spans="1:14" ht="13.5" customHeight="1" x14ac:dyDescent="0.25">
      <c r="A39" s="162"/>
      <c r="B39" s="162"/>
      <c r="C39" s="162"/>
      <c r="D39" s="162"/>
      <c r="E39" s="162"/>
      <c r="F39" s="162"/>
      <c r="G39" s="162"/>
      <c r="H39" s="162"/>
      <c r="I39" s="162"/>
      <c r="J39" s="162"/>
      <c r="K39" s="162"/>
      <c r="L39" s="162"/>
      <c r="M39" s="162"/>
      <c r="N39" s="162"/>
    </row>
    <row r="40" spans="1:14" ht="13.5" customHeight="1" x14ac:dyDescent="0.25">
      <c r="A40" s="156"/>
      <c r="B40" s="156"/>
      <c r="C40" s="156"/>
      <c r="D40" s="156"/>
      <c r="E40" s="156"/>
      <c r="F40" s="156"/>
      <c r="G40" s="156"/>
      <c r="H40" s="156"/>
      <c r="I40" s="156"/>
      <c r="J40" s="156"/>
      <c r="K40" s="156"/>
      <c r="L40" s="156"/>
      <c r="M40" s="156"/>
      <c r="N40" s="156"/>
    </row>
    <row r="41" spans="1:14" ht="13.5" customHeight="1" thickBot="1" x14ac:dyDescent="0.25">
      <c r="A41" s="169" t="s">
        <v>337</v>
      </c>
      <c r="B41" s="169"/>
      <c r="C41" s="169"/>
      <c r="D41" s="169"/>
      <c r="E41" s="169"/>
      <c r="F41" s="169"/>
      <c r="G41" s="169"/>
      <c r="H41" s="169"/>
      <c r="I41" s="169"/>
      <c r="J41" s="169"/>
      <c r="K41" s="169"/>
      <c r="L41" s="169"/>
      <c r="M41" s="169"/>
      <c r="N41" s="169"/>
    </row>
    <row r="42" spans="1:14" ht="13.5" customHeight="1" x14ac:dyDescent="0.25">
      <c r="A42" s="186"/>
      <c r="B42" s="186"/>
      <c r="C42" s="186"/>
      <c r="D42" s="186"/>
      <c r="E42" s="186"/>
      <c r="F42" s="186"/>
      <c r="G42" s="186"/>
      <c r="H42" s="186"/>
      <c r="I42" s="186"/>
      <c r="J42" s="186"/>
      <c r="K42" s="186"/>
      <c r="L42" s="186"/>
      <c r="M42" s="186"/>
      <c r="N42" s="186"/>
    </row>
    <row r="43" spans="1:14" ht="13.5" customHeight="1" x14ac:dyDescent="0.25">
      <c r="A43" s="52" t="s">
        <v>334</v>
      </c>
      <c r="C43" s="51" t="s">
        <v>335</v>
      </c>
      <c r="D43" s="51"/>
      <c r="E43" s="51" t="s">
        <v>338</v>
      </c>
      <c r="G43" s="157" t="s">
        <v>67</v>
      </c>
      <c r="H43" s="157"/>
      <c r="I43" s="157"/>
      <c r="J43" s="157"/>
      <c r="K43" s="157"/>
      <c r="L43" s="157"/>
      <c r="M43" s="157"/>
      <c r="N43" s="157"/>
    </row>
    <row r="44" spans="1:14" ht="13.5" customHeight="1" x14ac:dyDescent="0.25">
      <c r="C44" s="165"/>
      <c r="E44" s="165"/>
      <c r="G44" s="157"/>
      <c r="H44" s="157"/>
      <c r="I44" s="157"/>
      <c r="J44" s="157"/>
      <c r="K44" s="157"/>
      <c r="L44" s="157"/>
      <c r="M44" s="157"/>
      <c r="N44" s="157"/>
    </row>
    <row r="45" spans="1:14" ht="13.5" customHeight="1" x14ac:dyDescent="0.25">
      <c r="C45" s="166"/>
      <c r="E45" s="166"/>
      <c r="G45" s="157"/>
      <c r="H45" s="157"/>
      <c r="I45" s="157"/>
      <c r="J45" s="157"/>
      <c r="K45" s="157"/>
      <c r="L45" s="157"/>
      <c r="M45" s="157"/>
      <c r="N45" s="157"/>
    </row>
    <row r="46" spans="1:14" ht="13.5" customHeight="1" x14ac:dyDescent="0.25">
      <c r="A46" s="156"/>
      <c r="B46" s="156"/>
      <c r="C46" s="156"/>
      <c r="D46" s="156"/>
      <c r="E46" s="156"/>
      <c r="F46" s="156"/>
      <c r="G46" s="156"/>
      <c r="H46" s="156"/>
      <c r="I46" s="156"/>
      <c r="J46" s="156"/>
      <c r="K46" s="156"/>
      <c r="L46" s="156"/>
      <c r="M46" s="156"/>
      <c r="N46" s="156"/>
    </row>
    <row r="47" spans="1:14" ht="13.5" customHeight="1" x14ac:dyDescent="0.25">
      <c r="A47" s="157" t="s">
        <v>339</v>
      </c>
      <c r="B47" s="157"/>
      <c r="C47" s="157"/>
      <c r="D47" s="157"/>
      <c r="E47" s="157"/>
      <c r="F47" s="157"/>
      <c r="G47" s="157"/>
      <c r="H47" s="157"/>
      <c r="I47" s="157"/>
      <c r="J47" s="157"/>
      <c r="K47" s="157"/>
      <c r="L47" s="157"/>
      <c r="M47" s="157"/>
      <c r="N47" s="157"/>
    </row>
    <row r="48" spans="1:14" ht="13.5" customHeight="1" x14ac:dyDescent="0.25">
      <c r="A48" s="156"/>
      <c r="B48" s="156"/>
      <c r="C48" s="156"/>
      <c r="D48" s="156"/>
      <c r="E48" s="156"/>
      <c r="F48" s="156"/>
      <c r="G48" s="156"/>
      <c r="H48" s="156"/>
      <c r="I48" s="156"/>
      <c r="J48" s="156"/>
      <c r="K48" s="156"/>
      <c r="L48" s="156"/>
      <c r="M48" s="156"/>
      <c r="N48" s="156"/>
    </row>
    <row r="49" spans="1:14" ht="13.5" customHeight="1" x14ac:dyDescent="0.25">
      <c r="A49" s="52" t="s">
        <v>340</v>
      </c>
      <c r="C49" s="51" t="s">
        <v>335</v>
      </c>
      <c r="D49" s="51"/>
      <c r="E49" s="51" t="s">
        <v>338</v>
      </c>
      <c r="G49" s="156"/>
      <c r="H49" s="156"/>
      <c r="I49" s="156"/>
      <c r="J49" s="156"/>
      <c r="K49" s="156"/>
      <c r="L49" s="156"/>
      <c r="M49" s="156"/>
      <c r="N49" s="156"/>
    </row>
    <row r="50" spans="1:14" ht="13.5" customHeight="1" x14ac:dyDescent="0.25">
      <c r="C50" s="165"/>
      <c r="E50" s="165"/>
      <c r="G50" s="167" t="s">
        <v>68</v>
      </c>
      <c r="H50" s="167"/>
      <c r="I50" s="167"/>
      <c r="J50" s="167"/>
      <c r="K50" s="167"/>
      <c r="L50" s="167"/>
      <c r="M50" s="167"/>
      <c r="N50" s="167"/>
    </row>
    <row r="51" spans="1:14" ht="13.5" customHeight="1" x14ac:dyDescent="0.25">
      <c r="C51" s="166"/>
      <c r="E51" s="166"/>
      <c r="G51" s="167"/>
      <c r="H51" s="167"/>
      <c r="I51" s="167"/>
      <c r="J51" s="167"/>
      <c r="K51" s="167"/>
      <c r="L51" s="167"/>
      <c r="M51" s="167"/>
      <c r="N51" s="167"/>
    </row>
    <row r="52" spans="1:14" ht="13.5" customHeight="1" x14ac:dyDescent="0.25">
      <c r="A52" s="156"/>
      <c r="B52" s="156"/>
      <c r="C52" s="156"/>
      <c r="D52" s="156"/>
      <c r="E52" s="156"/>
      <c r="F52" s="156"/>
      <c r="G52" s="156"/>
      <c r="H52" s="156"/>
      <c r="I52" s="156"/>
      <c r="J52" s="156"/>
      <c r="K52" s="156"/>
      <c r="L52" s="156"/>
      <c r="M52" s="156"/>
      <c r="N52" s="156"/>
    </row>
    <row r="53" spans="1:14" ht="13.5" customHeight="1" x14ac:dyDescent="0.25">
      <c r="A53" s="157" t="s">
        <v>69</v>
      </c>
      <c r="B53" s="157"/>
      <c r="C53" s="157"/>
      <c r="D53" s="157"/>
      <c r="E53" s="157"/>
      <c r="F53" s="157"/>
      <c r="G53" s="157"/>
      <c r="H53" s="157"/>
      <c r="I53" s="157"/>
      <c r="J53" s="157"/>
      <c r="K53" s="157"/>
      <c r="L53" s="157"/>
      <c r="M53" s="157"/>
      <c r="N53" s="157"/>
    </row>
    <row r="54" spans="1:14" ht="13.5" customHeight="1" x14ac:dyDescent="0.25">
      <c r="A54" s="157"/>
      <c r="B54" s="157"/>
      <c r="C54" s="157"/>
      <c r="D54" s="157"/>
      <c r="E54" s="157"/>
      <c r="F54" s="157"/>
      <c r="G54" s="157"/>
      <c r="H54" s="157"/>
      <c r="I54" s="157"/>
      <c r="J54" s="157"/>
      <c r="K54" s="157"/>
      <c r="L54" s="157"/>
      <c r="M54" s="157"/>
      <c r="N54" s="157"/>
    </row>
    <row r="55" spans="1:14" ht="13.5" customHeight="1" x14ac:dyDescent="0.25">
      <c r="A55" s="157"/>
      <c r="B55" s="157"/>
      <c r="C55" s="157"/>
      <c r="D55" s="157"/>
      <c r="E55" s="157"/>
      <c r="F55" s="157"/>
      <c r="G55" s="157"/>
      <c r="H55" s="157"/>
      <c r="I55" s="157"/>
      <c r="J55" s="157"/>
      <c r="K55" s="157"/>
      <c r="L55" s="157"/>
      <c r="M55" s="157"/>
      <c r="N55" s="157"/>
    </row>
    <row r="56" spans="1:14" ht="13.5" customHeight="1" x14ac:dyDescent="0.25">
      <c r="A56" s="156"/>
      <c r="B56" s="156"/>
      <c r="C56" s="156"/>
      <c r="D56" s="156"/>
      <c r="E56" s="156"/>
      <c r="F56" s="156"/>
      <c r="G56" s="156"/>
      <c r="H56" s="156"/>
      <c r="I56" s="156"/>
      <c r="J56" s="156"/>
      <c r="K56" s="156"/>
      <c r="L56" s="156"/>
      <c r="M56" s="156"/>
      <c r="N56" s="156"/>
    </row>
    <row r="57" spans="1:14" ht="13.5" customHeight="1" x14ac:dyDescent="0.25">
      <c r="A57" s="52" t="s">
        <v>341</v>
      </c>
      <c r="C57" s="51" t="s">
        <v>335</v>
      </c>
      <c r="D57" s="51"/>
      <c r="E57" s="51" t="s">
        <v>338</v>
      </c>
      <c r="G57" s="156"/>
      <c r="H57" s="156"/>
      <c r="I57" s="156"/>
      <c r="J57" s="156"/>
      <c r="K57" s="156"/>
      <c r="L57" s="156"/>
      <c r="M57" s="156"/>
      <c r="N57" s="156"/>
    </row>
    <row r="58" spans="1:14" ht="13.5" customHeight="1" x14ac:dyDescent="0.2">
      <c r="C58" s="165"/>
      <c r="E58" s="165"/>
      <c r="G58" s="167" t="s">
        <v>342</v>
      </c>
      <c r="H58" s="167"/>
      <c r="I58" s="167"/>
      <c r="J58" s="167"/>
      <c r="K58" s="167"/>
      <c r="L58" s="167"/>
      <c r="M58" s="167"/>
      <c r="N58" s="167"/>
    </row>
    <row r="59" spans="1:14" ht="13.5" customHeight="1" x14ac:dyDescent="0.2">
      <c r="C59" s="166"/>
      <c r="E59" s="166"/>
      <c r="G59" s="168"/>
      <c r="H59" s="168"/>
      <c r="I59" s="168"/>
      <c r="J59" s="168"/>
      <c r="K59" s="168"/>
      <c r="L59" s="168"/>
      <c r="M59" s="168"/>
      <c r="N59" s="168"/>
    </row>
    <row r="60" spans="1:14" ht="13.5" customHeight="1" x14ac:dyDescent="0.25">
      <c r="A60" s="156"/>
      <c r="B60" s="156"/>
      <c r="C60" s="156"/>
      <c r="D60" s="156"/>
      <c r="E60" s="156"/>
      <c r="F60" s="156"/>
      <c r="G60" s="156"/>
      <c r="H60" s="156"/>
      <c r="I60" s="156"/>
      <c r="J60" s="156"/>
      <c r="K60" s="156"/>
      <c r="L60" s="156"/>
      <c r="M60" s="156"/>
      <c r="N60" s="156"/>
    </row>
    <row r="61" spans="1:14" ht="13.5" customHeight="1" x14ac:dyDescent="0.2">
      <c r="A61" s="175" t="s">
        <v>98</v>
      </c>
      <c r="B61" s="175"/>
      <c r="C61" s="175"/>
      <c r="D61" s="175"/>
      <c r="E61" s="175"/>
      <c r="F61" s="175"/>
      <c r="G61" s="175"/>
      <c r="H61" s="175"/>
      <c r="I61" s="175"/>
      <c r="J61" s="175"/>
      <c r="K61" s="175"/>
      <c r="L61" s="175"/>
      <c r="M61" s="175"/>
      <c r="N61" s="175"/>
    </row>
    <row r="62" spans="1:14" ht="13.5" customHeight="1" x14ac:dyDescent="0.25">
      <c r="A62" s="156"/>
      <c r="B62" s="156"/>
      <c r="C62" s="156"/>
      <c r="D62" s="156"/>
      <c r="E62" s="156"/>
      <c r="F62" s="156"/>
      <c r="G62" s="156"/>
      <c r="H62" s="156"/>
      <c r="I62" s="156"/>
      <c r="J62" s="156"/>
      <c r="K62" s="156"/>
      <c r="L62" s="156"/>
      <c r="M62" s="156"/>
      <c r="N62" s="156"/>
    </row>
    <row r="63" spans="1:14" ht="13.5" customHeight="1" x14ac:dyDescent="0.25">
      <c r="A63" s="52"/>
      <c r="B63" s="50" t="s">
        <v>345</v>
      </c>
      <c r="C63" s="51" t="s">
        <v>335</v>
      </c>
      <c r="D63" s="51"/>
      <c r="E63" s="51" t="s">
        <v>338</v>
      </c>
      <c r="G63" s="156"/>
      <c r="H63" s="156"/>
      <c r="I63" s="156"/>
      <c r="J63" s="156"/>
      <c r="K63" s="156"/>
      <c r="L63" s="156"/>
      <c r="M63" s="156"/>
      <c r="N63" s="156"/>
    </row>
    <row r="64" spans="1:14" ht="13.5" customHeight="1" x14ac:dyDescent="0.2">
      <c r="C64" s="163"/>
      <c r="E64" s="163"/>
      <c r="G64" s="167" t="s">
        <v>95</v>
      </c>
      <c r="H64" s="167"/>
      <c r="I64" s="167"/>
      <c r="J64" s="167"/>
      <c r="K64" s="167"/>
      <c r="L64" s="167"/>
      <c r="M64" s="167"/>
      <c r="N64" s="167"/>
    </row>
    <row r="65" spans="1:14" ht="13.5" customHeight="1" x14ac:dyDescent="0.2">
      <c r="C65" s="164"/>
      <c r="E65" s="164"/>
      <c r="G65" s="168"/>
      <c r="H65" s="168"/>
      <c r="I65" s="168"/>
      <c r="J65" s="168"/>
      <c r="K65" s="168"/>
      <c r="L65" s="168"/>
      <c r="M65" s="168"/>
      <c r="N65" s="168"/>
    </row>
    <row r="66" spans="1:14" ht="13.5" customHeight="1" x14ac:dyDescent="0.25">
      <c r="A66" s="156"/>
      <c r="B66" s="156"/>
      <c r="C66" s="156"/>
      <c r="D66" s="156"/>
      <c r="E66" s="156"/>
      <c r="F66" s="156"/>
      <c r="G66" s="156"/>
      <c r="H66" s="156"/>
      <c r="I66" s="156"/>
      <c r="J66" s="156"/>
      <c r="K66" s="156"/>
      <c r="L66" s="156"/>
      <c r="M66" s="156"/>
      <c r="N66" s="156"/>
    </row>
    <row r="67" spans="1:14" ht="13.5" customHeight="1" x14ac:dyDescent="0.25">
      <c r="A67" s="157" t="s">
        <v>96</v>
      </c>
      <c r="B67" s="157"/>
      <c r="C67" s="157"/>
      <c r="D67" s="157"/>
      <c r="E67" s="157"/>
      <c r="F67" s="157"/>
      <c r="G67" s="157"/>
      <c r="H67" s="157"/>
      <c r="I67" s="157"/>
      <c r="J67" s="157"/>
      <c r="K67" s="157"/>
      <c r="L67" s="157"/>
      <c r="M67" s="157"/>
      <c r="N67" s="157"/>
    </row>
    <row r="68" spans="1:14" ht="13.5" customHeight="1" x14ac:dyDescent="0.25">
      <c r="A68" s="157"/>
      <c r="B68" s="157"/>
      <c r="C68" s="157"/>
      <c r="D68" s="157"/>
      <c r="E68" s="157"/>
      <c r="F68" s="157"/>
      <c r="G68" s="157"/>
      <c r="H68" s="157"/>
      <c r="I68" s="157"/>
      <c r="J68" s="157"/>
      <c r="K68" s="157"/>
      <c r="L68" s="157"/>
      <c r="M68" s="157"/>
      <c r="N68" s="157"/>
    </row>
    <row r="69" spans="1:14" ht="13.5" customHeight="1" x14ac:dyDescent="0.25">
      <c r="A69" s="157"/>
      <c r="B69" s="157"/>
      <c r="C69" s="157"/>
      <c r="D69" s="157"/>
      <c r="E69" s="157"/>
      <c r="F69" s="157"/>
      <c r="G69" s="157"/>
      <c r="H69" s="157"/>
      <c r="I69" s="157"/>
      <c r="J69" s="157"/>
      <c r="K69" s="157"/>
      <c r="L69" s="157"/>
      <c r="M69" s="157"/>
      <c r="N69" s="157"/>
    </row>
    <row r="70" spans="1:14" ht="13.5" customHeight="1" x14ac:dyDescent="0.25">
      <c r="A70" s="157"/>
      <c r="B70" s="157"/>
      <c r="C70" s="157"/>
      <c r="D70" s="157"/>
      <c r="E70" s="157"/>
      <c r="F70" s="157"/>
      <c r="G70" s="157"/>
      <c r="H70" s="157"/>
      <c r="I70" s="157"/>
      <c r="J70" s="157"/>
      <c r="K70" s="157"/>
      <c r="L70" s="157"/>
      <c r="M70" s="157"/>
      <c r="N70" s="157"/>
    </row>
    <row r="71" spans="1:14" ht="13.5" customHeight="1" x14ac:dyDescent="0.25">
      <c r="A71" s="156"/>
      <c r="B71" s="156"/>
      <c r="C71" s="156"/>
      <c r="D71" s="156"/>
      <c r="E71" s="156"/>
      <c r="F71" s="156"/>
      <c r="G71" s="156"/>
      <c r="H71" s="156"/>
      <c r="I71" s="156"/>
      <c r="J71" s="156"/>
      <c r="K71" s="156"/>
      <c r="L71" s="156"/>
      <c r="M71" s="156"/>
      <c r="N71" s="156"/>
    </row>
    <row r="72" spans="1:14" ht="13.5" customHeight="1" x14ac:dyDescent="0.25">
      <c r="A72" s="157" t="s">
        <v>97</v>
      </c>
      <c r="B72" s="157"/>
      <c r="C72" s="157"/>
      <c r="D72" s="157"/>
      <c r="E72" s="157"/>
      <c r="F72" s="157"/>
      <c r="G72" s="157"/>
      <c r="H72" s="157"/>
      <c r="I72" s="157"/>
      <c r="J72" s="157"/>
      <c r="K72" s="157"/>
      <c r="L72" s="157"/>
      <c r="M72" s="157"/>
      <c r="N72" s="157"/>
    </row>
    <row r="73" spans="1:14" ht="13.5" customHeight="1" x14ac:dyDescent="0.25">
      <c r="A73" s="157"/>
      <c r="B73" s="157"/>
      <c r="C73" s="157"/>
      <c r="D73" s="157"/>
      <c r="E73" s="157"/>
      <c r="F73" s="157"/>
      <c r="G73" s="157"/>
      <c r="H73" s="157"/>
      <c r="I73" s="157"/>
      <c r="J73" s="157"/>
      <c r="K73" s="157"/>
      <c r="L73" s="157"/>
      <c r="M73" s="157"/>
      <c r="N73" s="157"/>
    </row>
    <row r="74" spans="1:14" ht="13.5" customHeight="1" x14ac:dyDescent="0.25">
      <c r="A74" s="156"/>
      <c r="B74" s="156"/>
      <c r="C74" s="156"/>
      <c r="D74" s="156"/>
      <c r="E74" s="156"/>
      <c r="F74" s="156"/>
      <c r="G74" s="156"/>
      <c r="H74" s="156"/>
      <c r="I74" s="156"/>
      <c r="J74" s="156"/>
      <c r="K74" s="156"/>
      <c r="L74" s="156"/>
      <c r="M74" s="156"/>
      <c r="N74" s="156"/>
    </row>
    <row r="75" spans="1:14" ht="13.5" customHeight="1" thickBot="1" x14ac:dyDescent="0.25">
      <c r="A75" s="169" t="s">
        <v>343</v>
      </c>
      <c r="B75" s="169"/>
      <c r="C75" s="169"/>
      <c r="D75" s="169"/>
      <c r="E75" s="169"/>
      <c r="F75" s="169"/>
      <c r="G75" s="169"/>
      <c r="H75" s="169"/>
      <c r="I75" s="169"/>
      <c r="J75" s="169"/>
      <c r="K75" s="169"/>
      <c r="L75" s="169"/>
      <c r="M75" s="169"/>
      <c r="N75" s="169"/>
    </row>
    <row r="76" spans="1:14" ht="13.5" customHeight="1" x14ac:dyDescent="0.25">
      <c r="A76" s="186"/>
      <c r="B76" s="186"/>
      <c r="C76" s="186"/>
      <c r="D76" s="186"/>
      <c r="E76" s="186"/>
      <c r="F76" s="186"/>
      <c r="G76" s="186"/>
      <c r="H76" s="186"/>
      <c r="I76" s="186"/>
      <c r="J76" s="186"/>
      <c r="K76" s="186"/>
      <c r="L76" s="186"/>
      <c r="M76" s="186"/>
      <c r="N76" s="186"/>
    </row>
    <row r="77" spans="1:14" ht="13.5" customHeight="1" x14ac:dyDescent="0.25">
      <c r="A77" s="52" t="s">
        <v>334</v>
      </c>
      <c r="C77" s="51" t="s">
        <v>335</v>
      </c>
      <c r="D77" s="51"/>
      <c r="E77" s="51" t="s">
        <v>338</v>
      </c>
      <c r="G77" s="156"/>
      <c r="H77" s="156"/>
      <c r="I77" s="156"/>
      <c r="J77" s="156"/>
      <c r="K77" s="156"/>
      <c r="L77" s="156"/>
      <c r="M77" s="156"/>
      <c r="N77" s="156"/>
    </row>
    <row r="78" spans="1:14" ht="13.5" customHeight="1" x14ac:dyDescent="0.2">
      <c r="C78" s="165"/>
      <c r="E78" s="165"/>
      <c r="G78" s="167" t="s">
        <v>74</v>
      </c>
      <c r="H78" s="167"/>
      <c r="I78" s="167"/>
      <c r="J78" s="167"/>
      <c r="K78" s="167"/>
      <c r="L78" s="167"/>
      <c r="M78" s="167"/>
      <c r="N78" s="167"/>
    </row>
    <row r="79" spans="1:14" ht="13.5" customHeight="1" x14ac:dyDescent="0.2">
      <c r="C79" s="166"/>
      <c r="E79" s="166"/>
      <c r="G79" s="168"/>
      <c r="H79" s="168"/>
      <c r="I79" s="168"/>
      <c r="J79" s="168"/>
      <c r="K79" s="168"/>
      <c r="L79" s="168"/>
      <c r="M79" s="168"/>
      <c r="N79" s="168"/>
    </row>
    <row r="80" spans="1:14" ht="13.5" customHeight="1" x14ac:dyDescent="0.25">
      <c r="A80" s="156"/>
      <c r="B80" s="156"/>
      <c r="C80" s="156"/>
      <c r="D80" s="156"/>
      <c r="E80" s="156"/>
      <c r="F80" s="156"/>
      <c r="G80" s="156"/>
      <c r="H80" s="156"/>
      <c r="I80" s="156"/>
      <c r="J80" s="156"/>
      <c r="K80" s="156"/>
      <c r="L80" s="156"/>
      <c r="M80" s="156"/>
      <c r="N80" s="156"/>
    </row>
    <row r="81" spans="1:14" ht="13.5" customHeight="1" x14ac:dyDescent="0.25">
      <c r="A81" s="157" t="s">
        <v>70</v>
      </c>
      <c r="B81" s="157"/>
      <c r="C81" s="157"/>
      <c r="D81" s="157"/>
      <c r="E81" s="157"/>
      <c r="F81" s="157"/>
      <c r="G81" s="157"/>
      <c r="H81" s="157"/>
      <c r="I81" s="157"/>
      <c r="J81" s="157"/>
      <c r="K81" s="157"/>
      <c r="L81" s="157"/>
      <c r="M81" s="157"/>
      <c r="N81" s="157"/>
    </row>
    <row r="82" spans="1:14" ht="13.5" customHeight="1" x14ac:dyDescent="0.25">
      <c r="A82" s="157"/>
      <c r="B82" s="157"/>
      <c r="C82" s="157"/>
      <c r="D82" s="157"/>
      <c r="E82" s="157"/>
      <c r="F82" s="157"/>
      <c r="G82" s="157"/>
      <c r="H82" s="157"/>
      <c r="I82" s="157"/>
      <c r="J82" s="157"/>
      <c r="K82" s="157"/>
      <c r="L82" s="157"/>
      <c r="M82" s="157"/>
      <c r="N82" s="157"/>
    </row>
    <row r="83" spans="1:14" ht="13.5" customHeight="1" x14ac:dyDescent="0.25">
      <c r="A83" s="157"/>
      <c r="B83" s="157"/>
      <c r="C83" s="157"/>
      <c r="D83" s="157"/>
      <c r="E83" s="157"/>
      <c r="F83" s="157"/>
      <c r="G83" s="157"/>
      <c r="H83" s="157"/>
      <c r="I83" s="157"/>
      <c r="J83" s="157"/>
      <c r="K83" s="157"/>
      <c r="L83" s="157"/>
      <c r="M83" s="157"/>
      <c r="N83" s="157"/>
    </row>
    <row r="84" spans="1:14" ht="13.5" customHeight="1" x14ac:dyDescent="0.25">
      <c r="A84" s="157"/>
      <c r="B84" s="157"/>
      <c r="C84" s="157"/>
      <c r="D84" s="157"/>
      <c r="E84" s="157"/>
      <c r="F84" s="157"/>
      <c r="G84" s="157"/>
      <c r="H84" s="157"/>
      <c r="I84" s="157"/>
      <c r="J84" s="157"/>
      <c r="K84" s="157"/>
      <c r="L84" s="157"/>
      <c r="M84" s="157"/>
      <c r="N84" s="157"/>
    </row>
    <row r="85" spans="1:14" ht="13.5" customHeight="1" x14ac:dyDescent="0.25">
      <c r="A85" s="170"/>
      <c r="B85" s="170"/>
      <c r="C85" s="170"/>
      <c r="D85" s="170"/>
      <c r="E85" s="170"/>
      <c r="F85" s="170"/>
      <c r="G85" s="170"/>
      <c r="H85" s="170"/>
      <c r="I85" s="170"/>
      <c r="J85" s="170"/>
      <c r="K85" s="170"/>
      <c r="L85" s="170"/>
      <c r="M85" s="170"/>
      <c r="N85" s="170"/>
    </row>
    <row r="86" spans="1:14" ht="13.5" customHeight="1" x14ac:dyDescent="0.25">
      <c r="A86" s="171"/>
      <c r="B86" s="171"/>
      <c r="C86" s="171"/>
      <c r="D86" s="171"/>
      <c r="E86" s="171"/>
      <c r="F86" s="171"/>
      <c r="G86" s="171"/>
      <c r="H86" s="171"/>
      <c r="I86" s="171"/>
      <c r="J86" s="171"/>
      <c r="K86" s="171"/>
      <c r="L86" s="171"/>
      <c r="M86" s="171"/>
      <c r="N86" s="171"/>
    </row>
    <row r="87" spans="1:14" ht="13.5" customHeight="1" x14ac:dyDescent="0.25">
      <c r="A87" s="171"/>
      <c r="B87" s="171"/>
      <c r="C87" s="171"/>
      <c r="D87" s="171"/>
      <c r="E87" s="171"/>
      <c r="F87" s="171"/>
      <c r="G87" s="171"/>
      <c r="H87" s="171"/>
      <c r="I87" s="171"/>
      <c r="J87" s="171"/>
      <c r="K87" s="171"/>
      <c r="L87" s="171"/>
      <c r="M87" s="171"/>
      <c r="N87" s="171"/>
    </row>
    <row r="88" spans="1:14" ht="13.5" customHeight="1" x14ac:dyDescent="0.25">
      <c r="A88" s="171"/>
      <c r="B88" s="171"/>
      <c r="C88" s="171"/>
      <c r="D88" s="171"/>
      <c r="E88" s="171"/>
      <c r="F88" s="171"/>
      <c r="G88" s="171"/>
      <c r="H88" s="171"/>
      <c r="I88" s="171"/>
      <c r="J88" s="171"/>
      <c r="K88" s="171"/>
      <c r="L88" s="171"/>
      <c r="M88" s="171"/>
      <c r="N88" s="171"/>
    </row>
    <row r="89" spans="1:14" ht="13.5" customHeight="1" x14ac:dyDescent="0.25">
      <c r="A89" s="173"/>
      <c r="B89" s="173"/>
      <c r="C89" s="173"/>
      <c r="D89" s="173"/>
      <c r="E89" s="173"/>
      <c r="F89" s="173"/>
      <c r="G89" s="173"/>
      <c r="H89" s="173"/>
      <c r="I89" s="173"/>
      <c r="J89" s="173"/>
      <c r="K89" s="173"/>
      <c r="L89" s="173"/>
      <c r="M89" s="173"/>
      <c r="N89" s="173"/>
    </row>
    <row r="90" spans="1:14" ht="13.5" customHeight="1" x14ac:dyDescent="0.25">
      <c r="A90" s="52" t="s">
        <v>340</v>
      </c>
      <c r="B90" s="157" t="s">
        <v>344</v>
      </c>
      <c r="C90" s="157"/>
      <c r="D90" s="157"/>
      <c r="E90" s="157"/>
      <c r="F90" s="157"/>
      <c r="G90" s="157"/>
      <c r="H90" s="157"/>
      <c r="I90" s="157"/>
      <c r="J90" s="157"/>
      <c r="K90" s="157"/>
      <c r="L90" s="157"/>
      <c r="M90" s="157"/>
      <c r="N90" s="157"/>
    </row>
    <row r="91" spans="1:14" ht="13.5" customHeight="1" x14ac:dyDescent="0.25">
      <c r="A91" s="156"/>
      <c r="B91" s="156"/>
      <c r="C91" s="156"/>
      <c r="D91" s="156"/>
      <c r="E91" s="156"/>
      <c r="F91" s="156"/>
      <c r="G91" s="156"/>
      <c r="H91" s="156"/>
      <c r="I91" s="156"/>
      <c r="J91" s="156"/>
      <c r="K91" s="156"/>
      <c r="L91" s="156"/>
      <c r="M91" s="156"/>
      <c r="N91" s="156"/>
    </row>
    <row r="92" spans="1:14" ht="13.5" customHeight="1" x14ac:dyDescent="0.25">
      <c r="B92" s="50" t="s">
        <v>345</v>
      </c>
      <c r="C92" s="157" t="s">
        <v>167</v>
      </c>
      <c r="D92" s="157"/>
      <c r="E92" s="157"/>
      <c r="F92" s="157"/>
      <c r="G92" s="157"/>
      <c r="H92" s="157"/>
      <c r="I92" s="157"/>
      <c r="J92" s="187"/>
      <c r="K92" s="187"/>
      <c r="L92" s="187"/>
      <c r="M92" s="187"/>
      <c r="N92" s="187"/>
    </row>
    <row r="93" spans="1:14" ht="13.5" customHeight="1" x14ac:dyDescent="0.25">
      <c r="C93" s="157"/>
      <c r="D93" s="157"/>
      <c r="E93" s="157"/>
      <c r="F93" s="157"/>
      <c r="G93" s="157"/>
      <c r="H93" s="157"/>
      <c r="I93" s="157"/>
      <c r="J93" s="173"/>
      <c r="K93" s="173"/>
      <c r="L93" s="173"/>
      <c r="M93" s="173"/>
      <c r="N93" s="173"/>
    </row>
    <row r="94" spans="1:14" ht="13.5" customHeight="1" x14ac:dyDescent="0.25">
      <c r="A94" s="156"/>
      <c r="B94" s="156"/>
      <c r="C94" s="156"/>
      <c r="D94" s="156"/>
      <c r="E94" s="156"/>
      <c r="F94" s="156"/>
      <c r="G94" s="156"/>
      <c r="H94" s="156"/>
      <c r="I94" s="156"/>
      <c r="J94" s="156"/>
      <c r="K94" s="156"/>
      <c r="L94" s="156"/>
      <c r="M94" s="156"/>
      <c r="N94" s="156"/>
    </row>
    <row r="95" spans="1:14" ht="13.5" customHeight="1" x14ac:dyDescent="0.25">
      <c r="B95" s="50" t="s">
        <v>346</v>
      </c>
      <c r="C95" s="157" t="s">
        <v>347</v>
      </c>
      <c r="D95" s="157"/>
      <c r="E95" s="157"/>
      <c r="F95" s="157"/>
      <c r="G95" s="157"/>
      <c r="H95" s="157"/>
      <c r="I95" s="157"/>
      <c r="J95" s="187"/>
      <c r="K95" s="187"/>
      <c r="L95" s="187"/>
      <c r="M95" s="187"/>
      <c r="N95" s="187"/>
    </row>
    <row r="96" spans="1:14" ht="13.5" customHeight="1" x14ac:dyDescent="0.25">
      <c r="C96" s="157"/>
      <c r="D96" s="157"/>
      <c r="E96" s="157"/>
      <c r="F96" s="157"/>
      <c r="G96" s="157"/>
      <c r="H96" s="157"/>
      <c r="I96" s="157"/>
      <c r="J96" s="173"/>
      <c r="K96" s="173"/>
      <c r="L96" s="173"/>
      <c r="M96" s="173"/>
      <c r="N96" s="173"/>
    </row>
    <row r="97" spans="1:14" ht="13.5" customHeight="1" x14ac:dyDescent="0.25">
      <c r="A97" s="156"/>
      <c r="B97" s="156"/>
      <c r="C97" s="156"/>
      <c r="D97" s="156"/>
      <c r="E97" s="156"/>
      <c r="F97" s="156"/>
      <c r="G97" s="156"/>
      <c r="H97" s="156"/>
      <c r="I97" s="156"/>
      <c r="J97" s="156"/>
      <c r="K97" s="156"/>
      <c r="L97" s="156"/>
      <c r="M97" s="156"/>
      <c r="N97" s="156"/>
    </row>
    <row r="98" spans="1:14" ht="13.5" customHeight="1" x14ac:dyDescent="0.25">
      <c r="B98" s="50" t="s">
        <v>348</v>
      </c>
      <c r="C98" s="157" t="s">
        <v>170</v>
      </c>
      <c r="D98" s="157"/>
      <c r="E98" s="157"/>
      <c r="F98" s="157"/>
      <c r="G98" s="157"/>
      <c r="H98" s="157"/>
      <c r="I98" s="157"/>
      <c r="J98" s="187"/>
      <c r="K98" s="187"/>
      <c r="L98" s="187"/>
      <c r="M98" s="187"/>
      <c r="N98" s="187"/>
    </row>
    <row r="99" spans="1:14" ht="13.5" customHeight="1" x14ac:dyDescent="0.25">
      <c r="C99" s="157"/>
      <c r="D99" s="157"/>
      <c r="E99" s="157"/>
      <c r="F99" s="157"/>
      <c r="G99" s="157"/>
      <c r="H99" s="157"/>
      <c r="I99" s="157"/>
      <c r="J99" s="173"/>
      <c r="K99" s="173"/>
      <c r="L99" s="173"/>
      <c r="M99" s="173"/>
      <c r="N99" s="173"/>
    </row>
    <row r="100" spans="1:14" ht="13.5" customHeight="1" x14ac:dyDescent="0.25">
      <c r="A100" s="156"/>
      <c r="B100" s="156"/>
      <c r="C100" s="156"/>
      <c r="D100" s="156"/>
      <c r="E100" s="156"/>
      <c r="F100" s="156"/>
      <c r="G100" s="156"/>
      <c r="H100" s="156"/>
      <c r="I100" s="156"/>
      <c r="J100" s="156"/>
      <c r="K100" s="156"/>
      <c r="L100" s="156"/>
      <c r="M100" s="156"/>
      <c r="N100" s="156"/>
    </row>
    <row r="101" spans="1:14" ht="13.5" customHeight="1" x14ac:dyDescent="0.25">
      <c r="B101" s="50" t="s">
        <v>349</v>
      </c>
      <c r="C101" s="157" t="s">
        <v>300</v>
      </c>
      <c r="D101" s="157"/>
      <c r="E101" s="157"/>
      <c r="F101" s="157"/>
      <c r="G101" s="157"/>
      <c r="H101" s="157"/>
      <c r="I101" s="157"/>
      <c r="J101" s="172"/>
      <c r="K101" s="172"/>
      <c r="L101" s="172"/>
      <c r="M101" s="172"/>
      <c r="N101" s="106" t="s">
        <v>54</v>
      </c>
    </row>
    <row r="102" spans="1:14" ht="13.5" customHeight="1" x14ac:dyDescent="0.25">
      <c r="A102" s="156"/>
      <c r="B102" s="156"/>
      <c r="C102" s="156"/>
      <c r="D102" s="156"/>
      <c r="E102" s="156"/>
      <c r="F102" s="156"/>
      <c r="G102" s="156"/>
      <c r="H102" s="156"/>
      <c r="I102" s="156"/>
      <c r="J102" s="156"/>
      <c r="K102" s="156"/>
      <c r="L102" s="156"/>
      <c r="M102" s="156"/>
      <c r="N102" s="156"/>
    </row>
    <row r="103" spans="1:14" ht="13.5" customHeight="1" x14ac:dyDescent="0.25">
      <c r="B103" s="50" t="s">
        <v>350</v>
      </c>
      <c r="C103" s="157" t="s">
        <v>299</v>
      </c>
      <c r="D103" s="157"/>
      <c r="E103" s="157"/>
      <c r="F103" s="157"/>
      <c r="G103" s="157"/>
      <c r="H103" s="157"/>
      <c r="I103" s="157"/>
      <c r="J103" s="170"/>
      <c r="K103" s="170"/>
      <c r="L103" s="170"/>
      <c r="M103" s="170"/>
      <c r="N103" s="170"/>
    </row>
    <row r="104" spans="1:14" ht="13.5" customHeight="1" x14ac:dyDescent="0.25">
      <c r="C104" s="157"/>
      <c r="D104" s="157"/>
      <c r="E104" s="157"/>
      <c r="F104" s="157"/>
      <c r="G104" s="157"/>
      <c r="H104" s="157"/>
      <c r="I104" s="157"/>
      <c r="J104" s="171"/>
      <c r="K104" s="171"/>
      <c r="L104" s="171"/>
      <c r="M104" s="171"/>
      <c r="N104" s="171"/>
    </row>
    <row r="105" spans="1:14" ht="13.5" customHeight="1" x14ac:dyDescent="0.25">
      <c r="C105" s="157"/>
      <c r="D105" s="157"/>
      <c r="E105" s="157"/>
      <c r="F105" s="157"/>
      <c r="G105" s="157"/>
      <c r="H105" s="157"/>
      <c r="I105" s="157"/>
      <c r="J105" s="171"/>
      <c r="K105" s="171"/>
      <c r="L105" s="171"/>
      <c r="M105" s="171"/>
      <c r="N105" s="171"/>
    </row>
    <row r="106" spans="1:14" ht="13.5" customHeight="1" x14ac:dyDescent="0.25">
      <c r="C106" s="157"/>
      <c r="D106" s="157"/>
      <c r="E106" s="157"/>
      <c r="F106" s="157"/>
      <c r="G106" s="157"/>
      <c r="H106" s="157"/>
      <c r="I106" s="157"/>
      <c r="J106" s="172"/>
      <c r="K106" s="172"/>
      <c r="L106" s="172"/>
      <c r="M106" s="172"/>
      <c r="N106" s="106" t="s">
        <v>54</v>
      </c>
    </row>
    <row r="107" spans="1:14" ht="13.5" customHeight="1" x14ac:dyDescent="0.25">
      <c r="A107" s="156"/>
      <c r="B107" s="156"/>
      <c r="C107" s="156"/>
      <c r="D107" s="156"/>
      <c r="E107" s="156"/>
      <c r="F107" s="156"/>
      <c r="G107" s="156"/>
      <c r="H107" s="156"/>
      <c r="I107" s="156"/>
      <c r="J107" s="156"/>
      <c r="K107" s="156"/>
      <c r="L107" s="156"/>
      <c r="M107" s="156"/>
      <c r="N107" s="156"/>
    </row>
    <row r="108" spans="1:14" ht="13.5" customHeight="1" x14ac:dyDescent="0.25">
      <c r="B108" s="50" t="s">
        <v>351</v>
      </c>
      <c r="C108" s="157" t="s">
        <v>301</v>
      </c>
      <c r="D108" s="157"/>
      <c r="E108" s="157"/>
      <c r="F108" s="157"/>
      <c r="G108" s="157"/>
      <c r="H108" s="157"/>
      <c r="I108" s="157"/>
      <c r="J108" s="184">
        <f>+J101+J106</f>
        <v>0</v>
      </c>
      <c r="K108" s="184"/>
      <c r="L108" s="184"/>
      <c r="M108" s="184"/>
      <c r="N108" s="107" t="s">
        <v>54</v>
      </c>
    </row>
    <row r="109" spans="1:14" ht="13.5" customHeight="1" x14ac:dyDescent="0.25">
      <c r="A109" s="156"/>
      <c r="B109" s="156"/>
      <c r="C109" s="156"/>
      <c r="D109" s="156"/>
      <c r="E109" s="156"/>
      <c r="F109" s="156"/>
      <c r="G109" s="156"/>
      <c r="H109" s="156"/>
      <c r="I109" s="156"/>
      <c r="J109" s="156"/>
      <c r="K109" s="156"/>
      <c r="L109" s="156"/>
      <c r="M109" s="156"/>
      <c r="N109" s="156"/>
    </row>
    <row r="110" spans="1:14" ht="13.5" customHeight="1" x14ac:dyDescent="0.25">
      <c r="A110" s="52" t="s">
        <v>341</v>
      </c>
      <c r="B110" s="157" t="s">
        <v>344</v>
      </c>
      <c r="C110" s="157"/>
      <c r="D110" s="157"/>
      <c r="E110" s="157"/>
      <c r="F110" s="157"/>
      <c r="G110" s="157"/>
      <c r="H110" s="157"/>
      <c r="I110" s="157"/>
      <c r="J110" s="157"/>
      <c r="K110" s="157"/>
      <c r="L110" s="157"/>
      <c r="M110" s="157"/>
      <c r="N110" s="157"/>
    </row>
    <row r="111" spans="1:14" ht="13.5" customHeight="1" x14ac:dyDescent="0.25">
      <c r="A111" s="156"/>
      <c r="B111" s="156"/>
      <c r="C111" s="156"/>
      <c r="D111" s="156"/>
      <c r="E111" s="156"/>
      <c r="F111" s="156"/>
      <c r="G111" s="156"/>
      <c r="H111" s="156"/>
      <c r="I111" s="156"/>
      <c r="J111" s="156"/>
      <c r="K111" s="156"/>
      <c r="L111" s="156"/>
      <c r="M111" s="156"/>
      <c r="N111" s="156"/>
    </row>
    <row r="112" spans="1:14" ht="13.5" customHeight="1" x14ac:dyDescent="0.25">
      <c r="A112" s="51"/>
      <c r="B112" s="51" t="s">
        <v>345</v>
      </c>
      <c r="C112" s="157" t="s">
        <v>173</v>
      </c>
      <c r="D112" s="157"/>
      <c r="E112" s="157"/>
      <c r="F112" s="157"/>
      <c r="G112" s="157"/>
      <c r="H112" s="157"/>
      <c r="I112" s="157"/>
      <c r="J112" s="172"/>
      <c r="K112" s="172"/>
      <c r="L112" s="172"/>
      <c r="M112" s="172"/>
      <c r="N112" s="106" t="s">
        <v>54</v>
      </c>
    </row>
    <row r="113" spans="1:14" ht="13.5" customHeight="1" x14ac:dyDescent="0.25">
      <c r="A113" s="51"/>
      <c r="B113" s="51"/>
      <c r="C113" s="174" t="s">
        <v>382</v>
      </c>
      <c r="D113" s="174"/>
      <c r="E113" s="174"/>
      <c r="F113" s="174"/>
      <c r="G113" s="174"/>
      <c r="H113" s="174"/>
      <c r="I113" s="174"/>
      <c r="J113" s="174"/>
      <c r="K113" s="174"/>
      <c r="L113" s="174"/>
      <c r="M113" s="174"/>
      <c r="N113" s="174"/>
    </row>
    <row r="114" spans="1:14" ht="13.5" customHeight="1" x14ac:dyDescent="0.25">
      <c r="A114" s="51"/>
      <c r="B114" s="51"/>
      <c r="C114" s="174"/>
      <c r="D114" s="174"/>
      <c r="E114" s="174"/>
      <c r="F114" s="174"/>
      <c r="G114" s="174"/>
      <c r="H114" s="174"/>
      <c r="I114" s="174"/>
      <c r="J114" s="174"/>
      <c r="K114" s="174"/>
      <c r="L114" s="174"/>
      <c r="M114" s="174"/>
      <c r="N114" s="174"/>
    </row>
    <row r="115" spans="1:14" ht="13.5" customHeight="1" x14ac:dyDescent="0.25">
      <c r="A115" s="51"/>
      <c r="B115" s="51"/>
      <c r="C115" s="185" t="s">
        <v>383</v>
      </c>
      <c r="D115" s="185"/>
      <c r="E115" s="185"/>
      <c r="F115" s="185"/>
      <c r="G115" s="185"/>
      <c r="H115" s="185"/>
      <c r="I115" s="185"/>
      <c r="J115" s="185"/>
      <c r="K115" s="185"/>
      <c r="L115" s="185"/>
      <c r="M115" s="185"/>
      <c r="N115" s="185"/>
    </row>
    <row r="116" spans="1:14" ht="13.5" customHeight="1" x14ac:dyDescent="0.25">
      <c r="A116" s="156"/>
      <c r="B116" s="156"/>
      <c r="C116" s="156"/>
      <c r="D116" s="156"/>
      <c r="E116" s="156"/>
      <c r="F116" s="156"/>
      <c r="G116" s="156"/>
      <c r="H116" s="156"/>
      <c r="I116" s="156"/>
      <c r="J116" s="156"/>
      <c r="K116" s="156"/>
      <c r="L116" s="156"/>
      <c r="M116" s="156"/>
      <c r="N116" s="156"/>
    </row>
    <row r="117" spans="1:14" ht="13.5" customHeight="1" x14ac:dyDescent="0.25">
      <c r="A117" s="52"/>
      <c r="B117" s="50" t="s">
        <v>346</v>
      </c>
      <c r="C117" s="51" t="s">
        <v>335</v>
      </c>
      <c r="D117" s="51"/>
      <c r="E117" s="51" t="s">
        <v>338</v>
      </c>
      <c r="G117" s="156"/>
      <c r="H117" s="156"/>
      <c r="I117" s="156"/>
      <c r="J117" s="156"/>
      <c r="K117" s="156"/>
      <c r="L117" s="156"/>
      <c r="M117" s="156"/>
      <c r="N117" s="156"/>
    </row>
    <row r="118" spans="1:14" ht="13.5" customHeight="1" x14ac:dyDescent="0.2">
      <c r="C118" s="163"/>
      <c r="E118" s="165"/>
      <c r="G118" s="167" t="s">
        <v>100</v>
      </c>
      <c r="H118" s="167"/>
      <c r="I118" s="167"/>
      <c r="J118" s="167"/>
      <c r="K118" s="167"/>
      <c r="L118" s="167"/>
      <c r="M118" s="167"/>
      <c r="N118" s="167"/>
    </row>
    <row r="119" spans="1:14" ht="13.5" customHeight="1" x14ac:dyDescent="0.2">
      <c r="C119" s="164"/>
      <c r="E119" s="166"/>
      <c r="G119" s="168"/>
      <c r="H119" s="168"/>
      <c r="I119" s="168"/>
      <c r="J119" s="168"/>
      <c r="K119" s="168"/>
      <c r="L119" s="168"/>
      <c r="M119" s="168"/>
      <c r="N119" s="168"/>
    </row>
    <row r="120" spans="1:14" ht="13.5" customHeight="1" x14ac:dyDescent="0.25">
      <c r="A120" s="156"/>
      <c r="B120" s="156"/>
      <c r="C120" s="156"/>
      <c r="D120" s="156"/>
      <c r="E120" s="156"/>
      <c r="F120" s="156"/>
      <c r="G120" s="156"/>
      <c r="H120" s="156"/>
      <c r="I120" s="156"/>
      <c r="J120" s="156"/>
      <c r="K120" s="156"/>
      <c r="L120" s="156"/>
      <c r="M120" s="156"/>
      <c r="N120" s="156"/>
    </row>
    <row r="121" spans="1:14" ht="13.5" customHeight="1" x14ac:dyDescent="0.25">
      <c r="B121" s="157" t="s">
        <v>99</v>
      </c>
      <c r="C121" s="157"/>
      <c r="D121" s="157"/>
      <c r="E121" s="157"/>
      <c r="F121" s="157"/>
      <c r="G121" s="157"/>
      <c r="H121" s="157"/>
      <c r="I121" s="157"/>
      <c r="J121" s="157"/>
      <c r="K121" s="157"/>
      <c r="L121" s="157"/>
      <c r="M121" s="157"/>
      <c r="N121" s="157"/>
    </row>
    <row r="122" spans="1:14" ht="13.5" customHeight="1" x14ac:dyDescent="0.25">
      <c r="B122" s="157"/>
      <c r="C122" s="157"/>
      <c r="D122" s="157"/>
      <c r="E122" s="157"/>
      <c r="F122" s="157"/>
      <c r="G122" s="157"/>
      <c r="H122" s="157"/>
      <c r="I122" s="157"/>
      <c r="J122" s="157"/>
      <c r="K122" s="157"/>
      <c r="L122" s="157"/>
      <c r="M122" s="157"/>
      <c r="N122" s="157"/>
    </row>
    <row r="123" spans="1:14" ht="13.5" customHeight="1" x14ac:dyDescent="0.25">
      <c r="A123" s="156"/>
      <c r="B123" s="156"/>
      <c r="C123" s="156"/>
      <c r="D123" s="156"/>
      <c r="E123" s="156"/>
      <c r="F123" s="156"/>
      <c r="G123" s="156"/>
      <c r="H123" s="156"/>
      <c r="I123" s="156"/>
      <c r="J123" s="156"/>
      <c r="K123" s="156"/>
      <c r="L123" s="156"/>
      <c r="M123" s="156"/>
      <c r="N123" s="156"/>
    </row>
    <row r="124" spans="1:14" ht="13.5" customHeight="1" x14ac:dyDescent="0.25">
      <c r="B124" s="50" t="s">
        <v>348</v>
      </c>
      <c r="C124" s="157" t="s">
        <v>101</v>
      </c>
      <c r="D124" s="157"/>
      <c r="E124" s="157"/>
      <c r="F124" s="157"/>
      <c r="G124" s="157"/>
      <c r="H124" s="157"/>
      <c r="I124" s="157"/>
      <c r="J124" s="157"/>
      <c r="K124" s="157"/>
      <c r="L124" s="157"/>
      <c r="M124" s="157"/>
      <c r="N124" s="157"/>
    </row>
    <row r="125" spans="1:14" ht="13.5" customHeight="1" x14ac:dyDescent="0.25">
      <c r="C125" s="157"/>
      <c r="D125" s="157"/>
      <c r="E125" s="157"/>
      <c r="F125" s="157"/>
      <c r="G125" s="157"/>
      <c r="H125" s="157"/>
      <c r="I125" s="157"/>
      <c r="J125" s="157"/>
      <c r="K125" s="157"/>
      <c r="L125" s="157"/>
      <c r="M125" s="157"/>
      <c r="N125" s="157"/>
    </row>
    <row r="126" spans="1:14" ht="13.5" customHeight="1" x14ac:dyDescent="0.25">
      <c r="C126" s="157"/>
      <c r="D126" s="157"/>
      <c r="E126" s="157"/>
      <c r="F126" s="157"/>
      <c r="G126" s="157"/>
      <c r="H126" s="157"/>
      <c r="I126" s="157"/>
      <c r="J126" s="157"/>
      <c r="K126" s="157"/>
      <c r="L126" s="157"/>
      <c r="M126" s="157"/>
      <c r="N126" s="157"/>
    </row>
    <row r="127" spans="1:14" ht="13.5" customHeight="1" x14ac:dyDescent="0.25">
      <c r="C127" s="170"/>
      <c r="D127" s="170"/>
      <c r="E127" s="170"/>
      <c r="F127" s="170"/>
      <c r="G127" s="170"/>
      <c r="H127" s="170"/>
      <c r="I127" s="170"/>
      <c r="J127" s="170"/>
      <c r="K127" s="170"/>
      <c r="L127" s="170"/>
      <c r="M127" s="170"/>
      <c r="N127" s="170"/>
    </row>
    <row r="128" spans="1:14" ht="13.5" customHeight="1" x14ac:dyDescent="0.25">
      <c r="C128" s="171"/>
      <c r="D128" s="171"/>
      <c r="E128" s="171"/>
      <c r="F128" s="171"/>
      <c r="G128" s="171"/>
      <c r="H128" s="171"/>
      <c r="I128" s="171"/>
      <c r="J128" s="171"/>
      <c r="K128" s="171"/>
      <c r="L128" s="171"/>
      <c r="M128" s="171"/>
      <c r="N128" s="171"/>
    </row>
    <row r="129" spans="1:14" ht="13.5" customHeight="1" x14ac:dyDescent="0.25">
      <c r="C129" s="171"/>
      <c r="D129" s="171"/>
      <c r="E129" s="171"/>
      <c r="F129" s="171"/>
      <c r="G129" s="171"/>
      <c r="H129" s="171"/>
      <c r="I129" s="171"/>
      <c r="J129" s="171"/>
      <c r="K129" s="171"/>
      <c r="L129" s="171"/>
      <c r="M129" s="171"/>
      <c r="N129" s="171"/>
    </row>
    <row r="130" spans="1:14" ht="13.5" customHeight="1" x14ac:dyDescent="0.25">
      <c r="C130" s="171"/>
      <c r="D130" s="171"/>
      <c r="E130" s="171"/>
      <c r="F130" s="171"/>
      <c r="G130" s="171"/>
      <c r="H130" s="171"/>
      <c r="I130" s="171"/>
      <c r="J130" s="171"/>
      <c r="K130" s="171"/>
      <c r="L130" s="171"/>
      <c r="M130" s="171"/>
      <c r="N130" s="171"/>
    </row>
    <row r="131" spans="1:14" ht="13.5" customHeight="1" x14ac:dyDescent="0.25">
      <c r="A131" s="156"/>
      <c r="B131" s="156"/>
      <c r="C131" s="156"/>
      <c r="D131" s="156"/>
      <c r="E131" s="156"/>
      <c r="F131" s="156"/>
      <c r="G131" s="156"/>
      <c r="H131" s="156"/>
      <c r="I131" s="156"/>
      <c r="J131" s="156"/>
      <c r="K131" s="156"/>
      <c r="L131" s="156"/>
      <c r="M131" s="156"/>
      <c r="N131" s="156"/>
    </row>
    <row r="132" spans="1:14" ht="13.5" customHeight="1" x14ac:dyDescent="0.25">
      <c r="B132" s="50" t="s">
        <v>349</v>
      </c>
      <c r="C132" s="157" t="s">
        <v>104</v>
      </c>
      <c r="D132" s="157"/>
      <c r="E132" s="157"/>
      <c r="F132" s="157"/>
      <c r="G132" s="157"/>
      <c r="H132" s="157"/>
      <c r="I132" s="157"/>
      <c r="J132" s="172"/>
      <c r="K132" s="172"/>
      <c r="L132" s="172"/>
      <c r="M132" s="172"/>
      <c r="N132" s="106" t="s">
        <v>54</v>
      </c>
    </row>
    <row r="133" spans="1:14" s="88" customFormat="1" ht="13.5" customHeight="1" x14ac:dyDescent="0.25">
      <c r="C133" s="157"/>
      <c r="D133" s="157"/>
      <c r="E133" s="157"/>
      <c r="F133" s="157"/>
      <c r="G133" s="157"/>
      <c r="H133" s="157"/>
      <c r="I133" s="157"/>
      <c r="J133" s="188"/>
      <c r="K133" s="188"/>
      <c r="L133" s="188"/>
      <c r="M133" s="188"/>
      <c r="N133" s="188"/>
    </row>
    <row r="134" spans="1:14" ht="13.5" customHeight="1" x14ac:dyDescent="0.25">
      <c r="C134" s="157"/>
      <c r="D134" s="157"/>
      <c r="E134" s="157"/>
      <c r="F134" s="157"/>
      <c r="G134" s="157"/>
      <c r="H134" s="157"/>
      <c r="I134" s="157"/>
      <c r="J134" s="188"/>
      <c r="K134" s="188"/>
      <c r="L134" s="188"/>
      <c r="M134" s="188"/>
      <c r="N134" s="188"/>
    </row>
    <row r="135" spans="1:14" ht="13.5" customHeight="1" x14ac:dyDescent="0.25">
      <c r="A135" s="156"/>
      <c r="B135" s="156"/>
      <c r="C135" s="156"/>
      <c r="D135" s="156"/>
      <c r="E135" s="156"/>
      <c r="F135" s="156"/>
      <c r="G135" s="156"/>
      <c r="H135" s="156"/>
      <c r="I135" s="156"/>
      <c r="J135" s="156"/>
      <c r="K135" s="156"/>
      <c r="L135" s="156"/>
      <c r="M135" s="156"/>
      <c r="N135" s="156"/>
    </row>
    <row r="136" spans="1:14" ht="13.5" customHeight="1" x14ac:dyDescent="0.25">
      <c r="A136" s="51"/>
      <c r="B136" s="51" t="s">
        <v>350</v>
      </c>
      <c r="C136" s="157" t="s">
        <v>102</v>
      </c>
      <c r="D136" s="157"/>
      <c r="E136" s="157"/>
      <c r="F136" s="157"/>
      <c r="G136" s="157"/>
      <c r="H136" s="157"/>
      <c r="I136" s="157"/>
      <c r="J136" s="191">
        <f>+J112+J132</f>
        <v>0</v>
      </c>
      <c r="K136" s="191"/>
      <c r="L136" s="191"/>
      <c r="M136" s="191"/>
      <c r="N136" s="106" t="s">
        <v>54</v>
      </c>
    </row>
    <row r="137" spans="1:14" ht="13.5" customHeight="1" x14ac:dyDescent="0.25">
      <c r="A137" s="51"/>
      <c r="B137" s="51"/>
      <c r="C137" s="157"/>
      <c r="D137" s="157"/>
      <c r="E137" s="157"/>
      <c r="F137" s="157"/>
      <c r="G137" s="157"/>
      <c r="H137" s="157"/>
      <c r="I137" s="157"/>
      <c r="J137" s="156"/>
      <c r="K137" s="156"/>
      <c r="L137" s="156"/>
      <c r="M137" s="156"/>
      <c r="N137" s="156"/>
    </row>
    <row r="138" spans="1:14" ht="13.5" customHeight="1" x14ac:dyDescent="0.25">
      <c r="A138" s="156"/>
      <c r="B138" s="156"/>
      <c r="C138" s="156"/>
      <c r="D138" s="156"/>
      <c r="E138" s="156"/>
      <c r="F138" s="156"/>
      <c r="G138" s="156"/>
      <c r="H138" s="156"/>
      <c r="I138" s="156"/>
      <c r="J138" s="156"/>
      <c r="K138" s="156"/>
      <c r="L138" s="156"/>
      <c r="M138" s="156"/>
      <c r="N138" s="156"/>
    </row>
    <row r="139" spans="1:14" ht="13.5" customHeight="1" x14ac:dyDescent="0.25">
      <c r="B139" s="50" t="s">
        <v>351</v>
      </c>
      <c r="C139" s="157" t="s">
        <v>206</v>
      </c>
      <c r="D139" s="157"/>
      <c r="E139" s="157"/>
      <c r="F139" s="157"/>
      <c r="G139" s="157"/>
      <c r="H139" s="157"/>
      <c r="I139" s="157"/>
      <c r="J139" s="187"/>
      <c r="K139" s="187"/>
      <c r="L139" s="187"/>
      <c r="M139" s="187"/>
      <c r="N139" s="187"/>
    </row>
    <row r="140" spans="1:14" ht="13.5" customHeight="1" x14ac:dyDescent="0.25">
      <c r="C140" s="157"/>
      <c r="D140" s="157"/>
      <c r="E140" s="157"/>
      <c r="F140" s="157"/>
      <c r="G140" s="157"/>
      <c r="H140" s="157"/>
      <c r="I140" s="157"/>
      <c r="J140" s="194"/>
      <c r="K140" s="194"/>
      <c r="L140" s="194"/>
      <c r="M140" s="194"/>
      <c r="N140" s="194"/>
    </row>
    <row r="141" spans="1:14" ht="13.5" customHeight="1" x14ac:dyDescent="0.25">
      <c r="C141" s="157"/>
      <c r="D141" s="157"/>
      <c r="E141" s="157"/>
      <c r="F141" s="157"/>
      <c r="G141" s="157"/>
      <c r="H141" s="157"/>
      <c r="I141" s="157"/>
      <c r="J141" s="192"/>
      <c r="K141" s="192"/>
      <c r="L141" s="192"/>
      <c r="M141" s="192"/>
      <c r="N141" s="192"/>
    </row>
    <row r="142" spans="1:14" ht="13.5" customHeight="1" x14ac:dyDescent="0.25">
      <c r="C142" s="157"/>
      <c r="D142" s="157"/>
      <c r="E142" s="157"/>
      <c r="F142" s="157"/>
      <c r="G142" s="157"/>
      <c r="H142" s="157"/>
      <c r="I142" s="157"/>
      <c r="J142" s="192"/>
      <c r="K142" s="192"/>
      <c r="L142" s="192"/>
      <c r="M142" s="192"/>
      <c r="N142" s="192"/>
    </row>
    <row r="143" spans="1:14" ht="13.5" customHeight="1" x14ac:dyDescent="0.25">
      <c r="A143" s="156"/>
      <c r="B143" s="156"/>
      <c r="C143" s="156"/>
      <c r="D143" s="156"/>
      <c r="E143" s="156"/>
      <c r="F143" s="156"/>
      <c r="G143" s="156"/>
      <c r="H143" s="156"/>
      <c r="I143" s="156"/>
      <c r="J143" s="156"/>
      <c r="K143" s="156"/>
      <c r="L143" s="156"/>
      <c r="M143" s="156"/>
      <c r="N143" s="156"/>
    </row>
    <row r="144" spans="1:14" ht="13.5" customHeight="1" x14ac:dyDescent="0.25">
      <c r="B144" s="50" t="s">
        <v>352</v>
      </c>
      <c r="C144" s="157" t="s">
        <v>305</v>
      </c>
      <c r="D144" s="157"/>
      <c r="E144" s="157"/>
      <c r="F144" s="157"/>
      <c r="G144" s="157"/>
      <c r="H144" s="157"/>
      <c r="I144" s="157"/>
      <c r="J144" s="193">
        <f>+J92</f>
        <v>0</v>
      </c>
      <c r="K144" s="193"/>
      <c r="L144" s="193"/>
      <c r="M144" s="193"/>
      <c r="N144" s="193"/>
    </row>
    <row r="145" spans="1:14" ht="13.5" customHeight="1" x14ac:dyDescent="0.25">
      <c r="C145" s="157"/>
      <c r="D145" s="157"/>
      <c r="E145" s="157"/>
      <c r="F145" s="157"/>
      <c r="G145" s="157"/>
      <c r="H145" s="157"/>
      <c r="I145" s="157"/>
      <c r="J145" s="194"/>
      <c r="K145" s="194"/>
      <c r="L145" s="194"/>
      <c r="M145" s="194"/>
      <c r="N145" s="194"/>
    </row>
    <row r="146" spans="1:14" ht="13.5" customHeight="1" x14ac:dyDescent="0.25">
      <c r="C146" s="157"/>
      <c r="D146" s="157"/>
      <c r="E146" s="157"/>
      <c r="F146" s="157"/>
      <c r="G146" s="157"/>
      <c r="H146" s="157"/>
      <c r="I146" s="157"/>
      <c r="J146" s="192"/>
      <c r="K146" s="192"/>
      <c r="L146" s="192"/>
      <c r="M146" s="192"/>
      <c r="N146" s="192"/>
    </row>
    <row r="147" spans="1:14" ht="13.5" customHeight="1" x14ac:dyDescent="0.25">
      <c r="A147" s="156"/>
      <c r="B147" s="156"/>
      <c r="C147" s="156"/>
      <c r="D147" s="156"/>
      <c r="E147" s="156"/>
      <c r="F147" s="156"/>
      <c r="G147" s="156"/>
      <c r="H147" s="156"/>
      <c r="I147" s="156"/>
      <c r="J147" s="156"/>
      <c r="K147" s="156"/>
      <c r="L147" s="156"/>
      <c r="M147" s="156"/>
      <c r="N147" s="156"/>
    </row>
    <row r="148" spans="1:14" ht="13.5" customHeight="1" x14ac:dyDescent="0.25">
      <c r="B148" s="50" t="s">
        <v>103</v>
      </c>
      <c r="C148" s="157" t="s">
        <v>306</v>
      </c>
      <c r="D148" s="157"/>
      <c r="E148" s="157"/>
      <c r="F148" s="157"/>
      <c r="G148" s="157"/>
      <c r="H148" s="157"/>
      <c r="I148" s="157"/>
      <c r="J148" s="197">
        <f>+(J144-J139)/365</f>
        <v>0</v>
      </c>
      <c r="K148" s="197"/>
      <c r="L148" s="197"/>
      <c r="M148" s="197"/>
      <c r="N148" s="106" t="s">
        <v>54</v>
      </c>
    </row>
    <row r="149" spans="1:14" ht="13.5" customHeight="1" x14ac:dyDescent="0.25">
      <c r="A149" s="156"/>
      <c r="B149" s="156"/>
      <c r="C149" s="156"/>
      <c r="D149" s="156"/>
      <c r="E149" s="156"/>
      <c r="F149" s="156"/>
      <c r="G149" s="156"/>
      <c r="H149" s="156"/>
      <c r="I149" s="156"/>
      <c r="J149" s="156"/>
      <c r="K149" s="156"/>
      <c r="L149" s="156"/>
      <c r="M149" s="156"/>
      <c r="N149" s="156"/>
    </row>
    <row r="150" spans="1:14" ht="13.5" customHeight="1" x14ac:dyDescent="0.25">
      <c r="A150" s="52" t="s">
        <v>353</v>
      </c>
      <c r="B150" s="157" t="s">
        <v>307</v>
      </c>
      <c r="C150" s="157"/>
      <c r="D150" s="157"/>
      <c r="E150" s="157"/>
      <c r="F150" s="157"/>
      <c r="G150" s="157"/>
      <c r="H150" s="157"/>
      <c r="I150" s="157"/>
      <c r="J150" s="191">
        <f>+J136-J148</f>
        <v>0</v>
      </c>
      <c r="K150" s="191"/>
      <c r="L150" s="191"/>
      <c r="M150" s="191"/>
      <c r="N150" s="106" t="s">
        <v>54</v>
      </c>
    </row>
    <row r="151" spans="1:14" ht="13.5" customHeight="1" x14ac:dyDescent="0.25">
      <c r="B151" s="157"/>
      <c r="C151" s="157"/>
      <c r="D151" s="157"/>
      <c r="E151" s="157"/>
      <c r="F151" s="157"/>
      <c r="G151" s="157"/>
      <c r="H151" s="157"/>
      <c r="I151" s="157"/>
      <c r="J151" s="195"/>
      <c r="K151" s="195"/>
      <c r="L151" s="195"/>
      <c r="M151" s="195"/>
      <c r="N151" s="195"/>
    </row>
    <row r="152" spans="1:14" ht="13.5" customHeight="1" x14ac:dyDescent="0.25">
      <c r="A152" s="156"/>
      <c r="B152" s="156"/>
      <c r="C152" s="156"/>
      <c r="D152" s="156"/>
      <c r="E152" s="156"/>
      <c r="F152" s="156"/>
      <c r="G152" s="156"/>
      <c r="H152" s="156"/>
      <c r="I152" s="156"/>
      <c r="J152" s="156"/>
      <c r="K152" s="156"/>
      <c r="L152" s="156"/>
      <c r="M152" s="156"/>
      <c r="N152" s="156"/>
    </row>
    <row r="153" spans="1:14" ht="13.5" customHeight="1" x14ac:dyDescent="0.25">
      <c r="A153" s="85" t="s">
        <v>354</v>
      </c>
      <c r="B153" s="157" t="s">
        <v>308</v>
      </c>
      <c r="C153" s="157"/>
      <c r="D153" s="157"/>
      <c r="E153" s="157"/>
      <c r="F153" s="157"/>
      <c r="G153" s="157"/>
      <c r="H153" s="157"/>
      <c r="I153" s="157"/>
      <c r="J153" s="196" t="e">
        <f>+J108/J150</f>
        <v>#DIV/0!</v>
      </c>
      <c r="K153" s="196"/>
      <c r="L153" s="196"/>
      <c r="M153" s="196"/>
      <c r="N153" s="196"/>
    </row>
    <row r="154" spans="1:14" ht="13.5" customHeight="1" x14ac:dyDescent="0.25">
      <c r="A154" s="53"/>
      <c r="B154" s="157"/>
      <c r="C154" s="157"/>
      <c r="D154" s="157"/>
      <c r="E154" s="157"/>
      <c r="F154" s="157"/>
      <c r="G154" s="157"/>
      <c r="H154" s="157"/>
      <c r="I154" s="157"/>
      <c r="J154" s="188"/>
      <c r="K154" s="188"/>
      <c r="L154" s="188"/>
      <c r="M154" s="188"/>
      <c r="N154" s="188"/>
    </row>
    <row r="155" spans="1:14" ht="13.5" customHeight="1" x14ac:dyDescent="0.25">
      <c r="A155" s="53"/>
      <c r="B155" s="157"/>
      <c r="C155" s="157"/>
      <c r="D155" s="157"/>
      <c r="E155" s="157"/>
      <c r="F155" s="157"/>
      <c r="G155" s="157"/>
      <c r="H155" s="157"/>
      <c r="I155" s="157"/>
      <c r="J155" s="188"/>
      <c r="K155" s="188"/>
      <c r="L155" s="188"/>
      <c r="M155" s="188"/>
      <c r="N155" s="188"/>
    </row>
    <row r="156" spans="1:14" ht="13.5" customHeight="1" x14ac:dyDescent="0.25">
      <c r="A156" s="53"/>
      <c r="B156" s="157"/>
      <c r="C156" s="157"/>
      <c r="D156" s="157"/>
      <c r="E156" s="157"/>
      <c r="F156" s="157"/>
      <c r="G156" s="157"/>
      <c r="H156" s="157"/>
      <c r="I156" s="157"/>
      <c r="J156" s="156"/>
      <c r="K156" s="156"/>
      <c r="L156" s="156"/>
      <c r="M156" s="156"/>
      <c r="N156" s="156"/>
    </row>
    <row r="157" spans="1:14" ht="13.5" customHeight="1" x14ac:dyDescent="0.25">
      <c r="A157" s="156"/>
      <c r="B157" s="156"/>
      <c r="C157" s="156"/>
      <c r="D157" s="156"/>
      <c r="E157" s="156"/>
      <c r="F157" s="156"/>
      <c r="G157" s="156"/>
      <c r="H157" s="156"/>
      <c r="I157" s="156"/>
      <c r="J157" s="156"/>
      <c r="K157" s="156"/>
      <c r="L157" s="156"/>
      <c r="M157" s="156"/>
      <c r="N157" s="156"/>
    </row>
    <row r="158" spans="1:14" ht="13.5" customHeight="1" x14ac:dyDescent="0.25">
      <c r="A158" s="52" t="s">
        <v>359</v>
      </c>
      <c r="C158" s="51" t="s">
        <v>335</v>
      </c>
      <c r="D158" s="51"/>
      <c r="E158" s="51" t="s">
        <v>338</v>
      </c>
      <c r="G158" s="157" t="s">
        <v>309</v>
      </c>
      <c r="H158" s="157"/>
      <c r="I158" s="157"/>
      <c r="J158" s="157"/>
      <c r="K158" s="157"/>
      <c r="L158" s="157"/>
      <c r="M158" s="157"/>
      <c r="N158" s="157"/>
    </row>
    <row r="159" spans="1:14" ht="13.5" customHeight="1" x14ac:dyDescent="0.25">
      <c r="C159" s="165"/>
      <c r="E159" s="165"/>
      <c r="G159" s="157"/>
      <c r="H159" s="157"/>
      <c r="I159" s="157"/>
      <c r="J159" s="157"/>
      <c r="K159" s="157"/>
      <c r="L159" s="157"/>
      <c r="M159" s="157"/>
      <c r="N159" s="157"/>
    </row>
    <row r="160" spans="1:14" ht="13.5" customHeight="1" x14ac:dyDescent="0.25">
      <c r="C160" s="166"/>
      <c r="E160" s="166"/>
      <c r="G160" s="157"/>
      <c r="H160" s="157"/>
      <c r="I160" s="157"/>
      <c r="J160" s="157"/>
      <c r="K160" s="157"/>
      <c r="L160" s="157"/>
      <c r="M160" s="157"/>
      <c r="N160" s="157"/>
    </row>
    <row r="161" spans="1:14" ht="13.5" customHeight="1" x14ac:dyDescent="0.25">
      <c r="A161" s="156"/>
      <c r="B161" s="156"/>
      <c r="C161" s="156"/>
      <c r="D161" s="156"/>
      <c r="E161" s="156"/>
      <c r="F161" s="156"/>
      <c r="G161" s="156"/>
      <c r="H161" s="156"/>
      <c r="I161" s="156"/>
      <c r="J161" s="156"/>
      <c r="K161" s="156"/>
      <c r="L161" s="156"/>
      <c r="M161" s="156"/>
      <c r="N161" s="156"/>
    </row>
    <row r="162" spans="1:14" ht="13.5" customHeight="1" thickBot="1" x14ac:dyDescent="0.25">
      <c r="A162" s="169" t="s">
        <v>355</v>
      </c>
      <c r="B162" s="169"/>
      <c r="C162" s="169"/>
      <c r="D162" s="169"/>
      <c r="E162" s="169"/>
      <c r="F162" s="169"/>
      <c r="G162" s="169"/>
      <c r="H162" s="169"/>
      <c r="I162" s="169"/>
      <c r="J162" s="169"/>
      <c r="K162" s="169"/>
      <c r="L162" s="169"/>
      <c r="M162" s="169"/>
      <c r="N162" s="169"/>
    </row>
    <row r="163" spans="1:14" ht="13.5" customHeight="1" x14ac:dyDescent="0.25">
      <c r="A163" s="186"/>
      <c r="B163" s="186"/>
      <c r="C163" s="186"/>
      <c r="D163" s="186"/>
      <c r="E163" s="186"/>
      <c r="F163" s="186"/>
      <c r="G163" s="186"/>
      <c r="H163" s="186"/>
      <c r="I163" s="186"/>
      <c r="J163" s="186"/>
      <c r="K163" s="186"/>
      <c r="L163" s="186"/>
      <c r="M163" s="186"/>
      <c r="N163" s="186"/>
    </row>
    <row r="164" spans="1:14" ht="13.5" customHeight="1" x14ac:dyDescent="0.25">
      <c r="A164" s="52" t="s">
        <v>334</v>
      </c>
      <c r="B164" s="157" t="s">
        <v>310</v>
      </c>
      <c r="C164" s="157"/>
      <c r="D164" s="157"/>
      <c r="E164" s="157"/>
      <c r="F164" s="157"/>
      <c r="G164" s="157"/>
      <c r="H164" s="157"/>
      <c r="I164" s="157"/>
      <c r="J164" s="170"/>
      <c r="K164" s="170"/>
      <c r="L164" s="170"/>
      <c r="M164" s="170"/>
      <c r="N164" s="170"/>
    </row>
    <row r="165" spans="1:14" ht="13.5" customHeight="1" x14ac:dyDescent="0.25">
      <c r="B165" s="157"/>
      <c r="C165" s="157"/>
      <c r="D165" s="157"/>
      <c r="E165" s="157"/>
      <c r="F165" s="157"/>
      <c r="G165" s="157"/>
      <c r="H165" s="157"/>
      <c r="I165" s="157"/>
      <c r="J165" s="171"/>
      <c r="K165" s="171"/>
      <c r="L165" s="171"/>
      <c r="M165" s="171"/>
      <c r="N165" s="171"/>
    </row>
    <row r="166" spans="1:14" ht="13.5" customHeight="1" x14ac:dyDescent="0.25">
      <c r="B166" s="157"/>
      <c r="C166" s="157"/>
      <c r="D166" s="157"/>
      <c r="E166" s="157"/>
      <c r="F166" s="157"/>
      <c r="G166" s="157"/>
      <c r="H166" s="157"/>
      <c r="I166" s="157"/>
      <c r="J166" s="171"/>
      <c r="K166" s="171"/>
      <c r="L166" s="171"/>
      <c r="M166" s="171"/>
      <c r="N166" s="171"/>
    </row>
    <row r="167" spans="1:14" ht="13.5" customHeight="1" x14ac:dyDescent="0.25">
      <c r="B167" s="157"/>
      <c r="C167" s="157"/>
      <c r="D167" s="157"/>
      <c r="E167" s="157"/>
      <c r="F167" s="157"/>
      <c r="G167" s="157"/>
      <c r="H167" s="157"/>
      <c r="I167" s="157"/>
      <c r="J167" s="170"/>
      <c r="K167" s="170"/>
      <c r="L167" s="170"/>
      <c r="M167" s="170"/>
      <c r="N167" s="170"/>
    </row>
    <row r="168" spans="1:14" ht="13.5" customHeight="1" x14ac:dyDescent="0.25">
      <c r="A168" s="156"/>
      <c r="B168" s="156"/>
      <c r="C168" s="156"/>
      <c r="D168" s="156"/>
      <c r="E168" s="156"/>
      <c r="F168" s="156"/>
      <c r="G168" s="156"/>
      <c r="H168" s="156"/>
      <c r="I168" s="156"/>
      <c r="J168" s="156"/>
      <c r="K168" s="156"/>
      <c r="L168" s="156"/>
      <c r="M168" s="156"/>
      <c r="N168" s="156"/>
    </row>
    <row r="169" spans="1:14" ht="13.5" customHeight="1" x14ac:dyDescent="0.25">
      <c r="A169" s="52" t="s">
        <v>340</v>
      </c>
      <c r="B169" s="157" t="s">
        <v>356</v>
      </c>
      <c r="C169" s="157"/>
      <c r="D169" s="157"/>
      <c r="E169" s="157"/>
      <c r="F169" s="157"/>
      <c r="G169" s="157"/>
      <c r="H169" s="157"/>
      <c r="I169" s="157"/>
      <c r="J169" s="157"/>
      <c r="K169" s="157"/>
      <c r="L169" s="157"/>
      <c r="M169" s="157"/>
      <c r="N169" s="157"/>
    </row>
    <row r="170" spans="1:14" ht="13.5" customHeight="1" x14ac:dyDescent="0.25">
      <c r="A170" s="156"/>
      <c r="B170" s="156"/>
      <c r="C170" s="156"/>
      <c r="D170" s="156"/>
      <c r="E170" s="156"/>
      <c r="F170" s="156"/>
      <c r="G170" s="156"/>
      <c r="H170" s="156"/>
      <c r="I170" s="156"/>
      <c r="J170" s="156"/>
      <c r="K170" s="156"/>
      <c r="L170" s="156"/>
      <c r="M170" s="156"/>
      <c r="N170" s="156"/>
    </row>
    <row r="171" spans="1:14" ht="13.5" customHeight="1" x14ac:dyDescent="0.25">
      <c r="A171" s="52"/>
      <c r="B171" s="50" t="s">
        <v>345</v>
      </c>
      <c r="C171" s="51" t="s">
        <v>335</v>
      </c>
      <c r="D171" s="51"/>
      <c r="E171" s="51" t="s">
        <v>338</v>
      </c>
      <c r="G171" s="156"/>
      <c r="H171" s="156"/>
      <c r="I171" s="156"/>
      <c r="J171" s="156"/>
      <c r="K171" s="156"/>
      <c r="L171" s="156"/>
      <c r="M171" s="156"/>
      <c r="N171" s="156"/>
    </row>
    <row r="172" spans="1:14" ht="13.5" customHeight="1" x14ac:dyDescent="0.25">
      <c r="C172" s="165"/>
      <c r="E172" s="165"/>
      <c r="G172" s="157" t="s">
        <v>219</v>
      </c>
      <c r="H172" s="157"/>
      <c r="I172" s="157"/>
      <c r="J172" s="157"/>
      <c r="K172" s="157"/>
      <c r="L172" s="157"/>
      <c r="M172" s="157"/>
      <c r="N172" s="157"/>
    </row>
    <row r="173" spans="1:14" ht="13.5" customHeight="1" x14ac:dyDescent="0.25">
      <c r="C173" s="166"/>
      <c r="E173" s="166"/>
      <c r="G173" s="157"/>
      <c r="H173" s="157"/>
      <c r="I173" s="157"/>
      <c r="J173" s="157"/>
      <c r="K173" s="157"/>
      <c r="L173" s="157"/>
      <c r="M173" s="157"/>
      <c r="N173" s="157"/>
    </row>
    <row r="174" spans="1:14" ht="13.5" customHeight="1" x14ac:dyDescent="0.25">
      <c r="A174" s="156"/>
      <c r="B174" s="156"/>
      <c r="C174" s="156"/>
      <c r="D174" s="156"/>
      <c r="E174" s="156"/>
      <c r="F174" s="156"/>
      <c r="G174" s="156"/>
      <c r="H174" s="156"/>
      <c r="I174" s="156"/>
      <c r="J174" s="156"/>
      <c r="K174" s="156"/>
      <c r="L174" s="156"/>
      <c r="M174" s="156"/>
      <c r="N174" s="156"/>
    </row>
    <row r="175" spans="1:14" ht="13.5" customHeight="1" x14ac:dyDescent="0.25">
      <c r="A175" s="52"/>
      <c r="B175" s="50" t="s">
        <v>345</v>
      </c>
      <c r="C175" s="51" t="s">
        <v>335</v>
      </c>
      <c r="D175" s="51"/>
      <c r="E175" s="51" t="s">
        <v>338</v>
      </c>
      <c r="G175" s="156"/>
      <c r="H175" s="156"/>
      <c r="I175" s="156"/>
      <c r="J175" s="156"/>
      <c r="K175" s="156"/>
      <c r="L175" s="156"/>
      <c r="M175" s="156"/>
      <c r="N175" s="156"/>
    </row>
    <row r="176" spans="1:14" ht="13.5" customHeight="1" x14ac:dyDescent="0.25">
      <c r="C176" s="165"/>
      <c r="E176" s="165"/>
      <c r="G176" s="157" t="s">
        <v>227</v>
      </c>
      <c r="H176" s="157"/>
      <c r="I176" s="157"/>
      <c r="J176" s="157"/>
      <c r="K176" s="157"/>
      <c r="L176" s="157"/>
      <c r="M176" s="157"/>
      <c r="N176" s="157"/>
    </row>
    <row r="177" spans="1:14" ht="13.5" customHeight="1" x14ac:dyDescent="0.25">
      <c r="C177" s="166"/>
      <c r="E177" s="166"/>
      <c r="G177" s="157"/>
      <c r="H177" s="157"/>
      <c r="I177" s="157"/>
      <c r="J177" s="157"/>
      <c r="K177" s="157"/>
      <c r="L177" s="157"/>
      <c r="M177" s="157"/>
      <c r="N177" s="157"/>
    </row>
    <row r="178" spans="1:14" ht="13.5" customHeight="1" x14ac:dyDescent="0.25">
      <c r="A178" s="156"/>
      <c r="B178" s="156"/>
      <c r="C178" s="156"/>
      <c r="D178" s="156"/>
      <c r="E178" s="156"/>
      <c r="F178" s="156"/>
      <c r="G178" s="156"/>
      <c r="H178" s="156"/>
      <c r="I178" s="156"/>
      <c r="J178" s="156"/>
      <c r="K178" s="156"/>
      <c r="L178" s="156"/>
      <c r="M178" s="156"/>
      <c r="N178" s="156"/>
    </row>
    <row r="179" spans="1:14" ht="13.5" customHeight="1" x14ac:dyDescent="0.25">
      <c r="A179" s="52" t="s">
        <v>341</v>
      </c>
      <c r="B179" s="157" t="s">
        <v>105</v>
      </c>
      <c r="C179" s="157"/>
      <c r="D179" s="157"/>
      <c r="E179" s="157"/>
      <c r="F179" s="157"/>
      <c r="G179" s="157"/>
      <c r="H179" s="157"/>
      <c r="I179" s="157"/>
      <c r="J179" s="157"/>
      <c r="K179" s="157"/>
      <c r="L179" s="157"/>
      <c r="M179" s="157"/>
      <c r="N179" s="157"/>
    </row>
    <row r="180" spans="1:14" ht="13.5" customHeight="1" x14ac:dyDescent="0.25">
      <c r="B180" s="157"/>
      <c r="C180" s="157"/>
      <c r="D180" s="157"/>
      <c r="E180" s="157"/>
      <c r="F180" s="157"/>
      <c r="G180" s="157"/>
      <c r="H180" s="157"/>
      <c r="I180" s="157"/>
      <c r="J180" s="157"/>
      <c r="K180" s="157"/>
      <c r="L180" s="157"/>
      <c r="M180" s="157"/>
      <c r="N180" s="157"/>
    </row>
    <row r="181" spans="1:14" ht="13.5" customHeight="1" x14ac:dyDescent="0.25">
      <c r="A181" s="156"/>
      <c r="B181" s="156"/>
      <c r="C181" s="156"/>
      <c r="D181" s="156"/>
      <c r="E181" s="156"/>
      <c r="F181" s="156"/>
      <c r="G181" s="156"/>
      <c r="H181" s="156"/>
      <c r="I181" s="156"/>
      <c r="J181" s="156"/>
      <c r="K181" s="156"/>
      <c r="L181" s="156"/>
      <c r="M181" s="156"/>
      <c r="N181" s="156"/>
    </row>
    <row r="182" spans="1:14" ht="13.5" customHeight="1" x14ac:dyDescent="0.25">
      <c r="A182" s="52" t="s">
        <v>353</v>
      </c>
      <c r="B182" s="157" t="s">
        <v>303</v>
      </c>
      <c r="C182" s="157"/>
      <c r="D182" s="157"/>
      <c r="E182" s="157"/>
      <c r="F182" s="157"/>
      <c r="G182" s="157"/>
      <c r="H182" s="157"/>
      <c r="I182" s="157"/>
      <c r="J182" s="157"/>
      <c r="K182" s="157"/>
      <c r="L182" s="157"/>
      <c r="M182" s="182"/>
      <c r="N182" s="182"/>
    </row>
    <row r="183" spans="1:14" ht="13.5" customHeight="1" x14ac:dyDescent="0.25">
      <c r="B183" s="157"/>
      <c r="C183" s="157"/>
      <c r="D183" s="157"/>
      <c r="E183" s="157"/>
      <c r="F183" s="157"/>
      <c r="G183" s="157"/>
      <c r="H183" s="157"/>
      <c r="I183" s="157"/>
      <c r="J183" s="157"/>
      <c r="K183" s="157"/>
      <c r="L183" s="157"/>
      <c r="M183" s="173"/>
      <c r="N183" s="173"/>
    </row>
    <row r="184" spans="1:14" ht="13.5" customHeight="1" x14ac:dyDescent="0.25">
      <c r="B184" s="157"/>
      <c r="C184" s="157"/>
      <c r="D184" s="157"/>
      <c r="E184" s="157"/>
      <c r="F184" s="157"/>
      <c r="G184" s="157"/>
      <c r="H184" s="157"/>
      <c r="I184" s="157"/>
      <c r="J184" s="157"/>
      <c r="K184" s="157"/>
      <c r="L184" s="157"/>
      <c r="M184" s="156"/>
      <c r="N184" s="156"/>
    </row>
    <row r="185" spans="1:14" ht="13.5" customHeight="1" x14ac:dyDescent="0.25">
      <c r="B185" s="157"/>
      <c r="C185" s="157"/>
      <c r="D185" s="157"/>
      <c r="E185" s="157"/>
      <c r="F185" s="157"/>
      <c r="G185" s="157"/>
      <c r="H185" s="157"/>
      <c r="I185" s="157"/>
      <c r="J185" s="157"/>
      <c r="K185" s="157"/>
      <c r="L185" s="157"/>
      <c r="M185" s="156"/>
      <c r="N185" s="156"/>
    </row>
    <row r="186" spans="1:14" ht="13.5" customHeight="1" x14ac:dyDescent="0.25">
      <c r="B186" s="157"/>
      <c r="C186" s="157"/>
      <c r="D186" s="157"/>
      <c r="E186" s="157"/>
      <c r="F186" s="157"/>
      <c r="G186" s="157"/>
      <c r="H186" s="157"/>
      <c r="I186" s="157"/>
      <c r="J186" s="157"/>
      <c r="K186" s="157"/>
      <c r="L186" s="157"/>
      <c r="M186" s="156"/>
      <c r="N186" s="156"/>
    </row>
    <row r="187" spans="1:14" ht="13.5" customHeight="1" x14ac:dyDescent="0.25">
      <c r="B187" s="157"/>
      <c r="C187" s="157"/>
      <c r="D187" s="157"/>
      <c r="E187" s="157"/>
      <c r="F187" s="157"/>
      <c r="G187" s="157"/>
      <c r="H187" s="157"/>
      <c r="I187" s="157"/>
      <c r="J187" s="157"/>
      <c r="K187" s="157"/>
      <c r="L187" s="157"/>
      <c r="M187" s="156"/>
      <c r="N187" s="156"/>
    </row>
    <row r="188" spans="1:14" ht="13.5" customHeight="1" x14ac:dyDescent="0.25">
      <c r="B188" s="157"/>
      <c r="C188" s="157"/>
      <c r="D188" s="157"/>
      <c r="E188" s="157"/>
      <c r="F188" s="157"/>
      <c r="G188" s="157"/>
      <c r="H188" s="157"/>
      <c r="I188" s="157"/>
      <c r="J188" s="157"/>
      <c r="K188" s="157"/>
      <c r="L188" s="157"/>
      <c r="M188" s="156"/>
      <c r="N188" s="156"/>
    </row>
    <row r="189" spans="1:14" ht="13.5" customHeight="1" x14ac:dyDescent="0.2">
      <c r="B189" s="189" t="s">
        <v>384</v>
      </c>
      <c r="C189" s="189"/>
      <c r="D189" s="189"/>
      <c r="E189" s="189"/>
      <c r="F189" s="189"/>
      <c r="G189" s="189"/>
      <c r="H189" s="189"/>
      <c r="I189" s="189"/>
      <c r="J189" s="189"/>
      <c r="K189" s="189"/>
      <c r="L189" s="189"/>
      <c r="M189" s="156"/>
      <c r="N189" s="156"/>
    </row>
    <row r="190" spans="1:14" ht="13.5" customHeight="1" x14ac:dyDescent="0.25">
      <c r="A190" s="156"/>
      <c r="B190" s="156"/>
      <c r="C190" s="156"/>
      <c r="D190" s="156"/>
      <c r="E190" s="156"/>
      <c r="F190" s="156"/>
      <c r="G190" s="156"/>
      <c r="H190" s="156"/>
      <c r="I190" s="156"/>
      <c r="J190" s="156"/>
      <c r="K190" s="156"/>
      <c r="L190" s="156"/>
      <c r="M190" s="156"/>
      <c r="N190" s="156"/>
    </row>
    <row r="191" spans="1:14" ht="13.5" customHeight="1" x14ac:dyDescent="0.25">
      <c r="B191" s="50" t="s">
        <v>345</v>
      </c>
      <c r="C191" s="157" t="s">
        <v>60</v>
      </c>
      <c r="D191" s="157"/>
      <c r="E191" s="157"/>
      <c r="F191" s="157"/>
      <c r="G191" s="157"/>
      <c r="H191" s="157"/>
      <c r="I191" s="157"/>
      <c r="J191" s="157"/>
      <c r="K191" s="157"/>
      <c r="L191" s="157"/>
      <c r="M191" s="157"/>
      <c r="N191" s="157"/>
    </row>
    <row r="192" spans="1:14" ht="13.5" customHeight="1" x14ac:dyDescent="0.25">
      <c r="C192" s="157"/>
      <c r="D192" s="157"/>
      <c r="E192" s="157"/>
      <c r="F192" s="157"/>
      <c r="G192" s="157"/>
      <c r="H192" s="157"/>
      <c r="I192" s="157"/>
      <c r="J192" s="157"/>
      <c r="K192" s="157"/>
      <c r="L192" s="157"/>
      <c r="M192" s="157"/>
      <c r="N192" s="157"/>
    </row>
    <row r="193" spans="1:14" ht="13.5" customHeight="1" x14ac:dyDescent="0.25">
      <c r="C193" s="157"/>
      <c r="D193" s="157"/>
      <c r="E193" s="157"/>
      <c r="F193" s="157"/>
      <c r="G193" s="157"/>
      <c r="H193" s="157"/>
      <c r="I193" s="157"/>
      <c r="J193" s="157"/>
      <c r="K193" s="157"/>
      <c r="L193" s="157"/>
      <c r="M193" s="157"/>
      <c r="N193" s="157"/>
    </row>
    <row r="194" spans="1:14" ht="13.5" customHeight="1" x14ac:dyDescent="0.25">
      <c r="C194" s="157"/>
      <c r="D194" s="157"/>
      <c r="E194" s="157"/>
      <c r="F194" s="157"/>
      <c r="G194" s="157"/>
      <c r="H194" s="157"/>
      <c r="I194" s="157"/>
      <c r="J194" s="157"/>
      <c r="K194" s="157"/>
      <c r="L194" s="157"/>
      <c r="M194" s="157"/>
      <c r="N194" s="157"/>
    </row>
    <row r="195" spans="1:14" ht="13.5" customHeight="1" x14ac:dyDescent="0.25">
      <c r="A195" s="156"/>
      <c r="B195" s="156"/>
      <c r="C195" s="156"/>
      <c r="D195" s="156"/>
      <c r="E195" s="156"/>
      <c r="F195" s="156"/>
      <c r="G195" s="156"/>
      <c r="H195" s="156"/>
      <c r="I195" s="156"/>
      <c r="J195" s="156"/>
      <c r="K195" s="156"/>
      <c r="L195" s="156"/>
      <c r="M195" s="156"/>
      <c r="N195" s="156"/>
    </row>
    <row r="196" spans="1:14" ht="13.5" customHeight="1" x14ac:dyDescent="0.25">
      <c r="C196" s="156" t="s">
        <v>360</v>
      </c>
      <c r="D196" s="156"/>
      <c r="E196" s="156"/>
      <c r="F196" s="156"/>
      <c r="G196" s="156"/>
      <c r="H196" s="156"/>
      <c r="I196" s="156"/>
      <c r="K196" s="156" t="s">
        <v>361</v>
      </c>
      <c r="L196" s="156"/>
      <c r="M196" s="156"/>
      <c r="N196" s="156"/>
    </row>
    <row r="197" spans="1:14" ht="13.5" customHeight="1" x14ac:dyDescent="0.25">
      <c r="C197" s="161"/>
      <c r="D197" s="161"/>
      <c r="E197" s="161"/>
      <c r="F197" s="161"/>
      <c r="G197" s="161"/>
      <c r="H197" s="161"/>
      <c r="I197" s="161"/>
      <c r="K197" s="182"/>
      <c r="L197" s="182"/>
      <c r="M197" s="182"/>
      <c r="N197" s="182"/>
    </row>
    <row r="198" spans="1:14" ht="13.5" customHeight="1" x14ac:dyDescent="0.25">
      <c r="C198" s="161"/>
      <c r="D198" s="161"/>
      <c r="E198" s="161"/>
      <c r="F198" s="161"/>
      <c r="G198" s="161"/>
      <c r="H198" s="161"/>
      <c r="I198" s="161"/>
      <c r="K198" s="182"/>
      <c r="L198" s="182"/>
      <c r="M198" s="182"/>
      <c r="N198" s="182"/>
    </row>
    <row r="199" spans="1:14" ht="13.5" customHeight="1" x14ac:dyDescent="0.25">
      <c r="C199" s="161"/>
      <c r="D199" s="161"/>
      <c r="E199" s="161"/>
      <c r="F199" s="161"/>
      <c r="G199" s="161"/>
      <c r="H199" s="161"/>
      <c r="I199" s="161"/>
      <c r="K199" s="182"/>
      <c r="L199" s="182"/>
      <c r="M199" s="182"/>
      <c r="N199" s="182"/>
    </row>
    <row r="200" spans="1:14" ht="13.5" customHeight="1" x14ac:dyDescent="0.25">
      <c r="A200" s="156"/>
      <c r="B200" s="156"/>
      <c r="C200" s="156"/>
      <c r="D200" s="156"/>
      <c r="E200" s="156"/>
      <c r="F200" s="156"/>
      <c r="G200" s="156"/>
      <c r="H200" s="156"/>
      <c r="I200" s="156"/>
      <c r="J200" s="156"/>
      <c r="K200" s="156"/>
      <c r="L200" s="156"/>
      <c r="M200" s="156"/>
      <c r="N200" s="156"/>
    </row>
    <row r="201" spans="1:14" ht="13.5" customHeight="1" x14ac:dyDescent="0.25">
      <c r="A201" s="52" t="s">
        <v>354</v>
      </c>
      <c r="B201" s="157" t="s">
        <v>363</v>
      </c>
      <c r="C201" s="157"/>
      <c r="D201" s="157"/>
      <c r="E201" s="157"/>
      <c r="F201" s="157"/>
      <c r="G201" s="157"/>
      <c r="H201" s="157"/>
      <c r="I201" s="157"/>
      <c r="J201" s="157"/>
      <c r="K201" s="157"/>
      <c r="L201" s="157"/>
      <c r="M201" s="180">
        <f>+'C - FMV (Part A)'!C21</f>
        <v>0</v>
      </c>
      <c r="N201" s="180"/>
    </row>
    <row r="202" spans="1:14" ht="13.5" customHeight="1" x14ac:dyDescent="0.25">
      <c r="A202" s="156"/>
      <c r="B202" s="156"/>
      <c r="C202" s="156"/>
      <c r="D202" s="156"/>
      <c r="E202" s="156"/>
      <c r="F202" s="156"/>
      <c r="G202" s="156"/>
      <c r="H202" s="156"/>
      <c r="I202" s="156"/>
      <c r="J202" s="156"/>
      <c r="K202" s="156"/>
      <c r="L202" s="156"/>
      <c r="M202" s="156"/>
      <c r="N202" s="156"/>
    </row>
    <row r="203" spans="1:14" s="68" customFormat="1" ht="13.5" customHeight="1" x14ac:dyDescent="0.25">
      <c r="A203" s="72"/>
      <c r="B203" s="181" t="s">
        <v>176</v>
      </c>
      <c r="C203" s="181"/>
      <c r="D203" s="181"/>
      <c r="E203" s="181"/>
      <c r="F203" s="181"/>
      <c r="G203" s="181"/>
      <c r="H203" s="181"/>
      <c r="I203" s="181"/>
      <c r="J203" s="181"/>
      <c r="K203" s="181"/>
      <c r="L203" s="181"/>
      <c r="M203" s="181"/>
      <c r="N203" s="181"/>
    </row>
    <row r="204" spans="1:14" s="68" customFormat="1" ht="13.5" customHeight="1" x14ac:dyDescent="0.25">
      <c r="A204" s="72"/>
      <c r="B204" s="181"/>
      <c r="C204" s="181"/>
      <c r="D204" s="181"/>
      <c r="E204" s="181"/>
      <c r="F204" s="181"/>
      <c r="G204" s="181"/>
      <c r="H204" s="181"/>
      <c r="I204" s="181"/>
      <c r="J204" s="181"/>
      <c r="K204" s="181"/>
      <c r="L204" s="181"/>
      <c r="M204" s="181"/>
      <c r="N204" s="181"/>
    </row>
    <row r="205" spans="1:14" s="68" customFormat="1" ht="13.5" customHeight="1" x14ac:dyDescent="0.25">
      <c r="A205" s="72"/>
      <c r="B205" s="181"/>
      <c r="C205" s="181"/>
      <c r="D205" s="181"/>
      <c r="E205" s="181"/>
      <c r="F205" s="181"/>
      <c r="G205" s="181"/>
      <c r="H205" s="181"/>
      <c r="I205" s="181"/>
      <c r="J205" s="181"/>
      <c r="K205" s="181"/>
      <c r="L205" s="181"/>
      <c r="M205" s="181"/>
      <c r="N205" s="181"/>
    </row>
    <row r="206" spans="1:14" ht="13.5" customHeight="1" x14ac:dyDescent="0.25">
      <c r="A206" s="156"/>
      <c r="B206" s="156"/>
      <c r="C206" s="156"/>
      <c r="D206" s="156"/>
      <c r="E206" s="156"/>
      <c r="F206" s="156"/>
      <c r="G206" s="156"/>
      <c r="H206" s="156"/>
      <c r="I206" s="156"/>
      <c r="J206" s="156"/>
      <c r="K206" s="156"/>
      <c r="L206" s="156"/>
      <c r="M206" s="156"/>
      <c r="N206" s="156"/>
    </row>
    <row r="207" spans="1:14" ht="13.5" customHeight="1" x14ac:dyDescent="0.25">
      <c r="B207" s="183" t="s">
        <v>162</v>
      </c>
      <c r="C207" s="183"/>
      <c r="D207" s="183"/>
      <c r="E207" s="183"/>
      <c r="F207" s="183"/>
      <c r="G207" s="183"/>
      <c r="H207" s="183"/>
      <c r="I207" s="183"/>
      <c r="J207" s="183"/>
      <c r="K207" s="183"/>
      <c r="L207" s="183"/>
      <c r="M207" s="183"/>
      <c r="N207" s="183"/>
    </row>
    <row r="208" spans="1:14" ht="13.5" customHeight="1" x14ac:dyDescent="0.25">
      <c r="B208" s="183"/>
      <c r="C208" s="183"/>
      <c r="D208" s="183"/>
      <c r="E208" s="183"/>
      <c r="F208" s="183"/>
      <c r="G208" s="183"/>
      <c r="H208" s="183"/>
      <c r="I208" s="183"/>
      <c r="J208" s="183"/>
      <c r="K208" s="183"/>
      <c r="L208" s="183"/>
      <c r="M208" s="183"/>
      <c r="N208" s="183"/>
    </row>
    <row r="209" spans="1:14" ht="13.5" customHeight="1" x14ac:dyDescent="0.25">
      <c r="B209" s="183"/>
      <c r="C209" s="183"/>
      <c r="D209" s="183"/>
      <c r="E209" s="183"/>
      <c r="F209" s="183"/>
      <c r="G209" s="183"/>
      <c r="H209" s="183"/>
      <c r="I209" s="183"/>
      <c r="J209" s="183"/>
      <c r="K209" s="183"/>
      <c r="L209" s="183"/>
      <c r="M209" s="183"/>
      <c r="N209" s="183"/>
    </row>
    <row r="210" spans="1:14" ht="13.5" customHeight="1" x14ac:dyDescent="0.25">
      <c r="A210" s="156"/>
      <c r="B210" s="156"/>
      <c r="C210" s="156"/>
      <c r="D210" s="156"/>
      <c r="E210" s="156"/>
      <c r="F210" s="156"/>
      <c r="G210" s="156"/>
      <c r="H210" s="156"/>
      <c r="I210" s="156"/>
      <c r="J210" s="156"/>
      <c r="K210" s="156"/>
      <c r="L210" s="156"/>
      <c r="M210" s="156"/>
      <c r="N210" s="156"/>
    </row>
    <row r="211" spans="1:14" ht="13.5" customHeight="1" x14ac:dyDescent="0.25">
      <c r="A211" s="52" t="s">
        <v>359</v>
      </c>
      <c r="B211" s="157" t="s">
        <v>183</v>
      </c>
      <c r="C211" s="157"/>
      <c r="D211" s="157"/>
      <c r="E211" s="157"/>
      <c r="F211" s="157"/>
      <c r="G211" s="157"/>
      <c r="H211" s="157"/>
      <c r="I211" s="157"/>
      <c r="J211" s="157"/>
      <c r="K211" s="157"/>
      <c r="L211" s="157"/>
      <c r="M211" s="157"/>
      <c r="N211" s="157"/>
    </row>
    <row r="212" spans="1:14" ht="13.5" customHeight="1" x14ac:dyDescent="0.25">
      <c r="B212" s="157"/>
      <c r="C212" s="157"/>
      <c r="D212" s="157"/>
      <c r="E212" s="157"/>
      <c r="F212" s="157"/>
      <c r="G212" s="157"/>
      <c r="H212" s="157"/>
      <c r="I212" s="157"/>
      <c r="J212" s="157"/>
      <c r="K212" s="157"/>
      <c r="L212" s="157"/>
      <c r="M212" s="157"/>
      <c r="N212" s="157"/>
    </row>
    <row r="213" spans="1:14" ht="13.5" customHeight="1" x14ac:dyDescent="0.25">
      <c r="A213" s="156"/>
      <c r="B213" s="156"/>
      <c r="C213" s="156"/>
      <c r="D213" s="156"/>
      <c r="E213" s="156"/>
      <c r="F213" s="156"/>
      <c r="G213" s="156"/>
      <c r="H213" s="156"/>
      <c r="I213" s="156"/>
      <c r="J213" s="156"/>
      <c r="K213" s="156"/>
      <c r="L213" s="156"/>
      <c r="M213" s="156"/>
      <c r="N213" s="156"/>
    </row>
    <row r="214" spans="1:14" ht="13.5" customHeight="1" x14ac:dyDescent="0.25">
      <c r="A214" s="52" t="s">
        <v>364</v>
      </c>
      <c r="B214" s="157" t="s">
        <v>223</v>
      </c>
      <c r="C214" s="157"/>
      <c r="D214" s="157"/>
      <c r="E214" s="157"/>
      <c r="F214" s="157"/>
      <c r="G214" s="157"/>
      <c r="H214" s="157"/>
      <c r="I214" s="157"/>
      <c r="J214" s="157"/>
      <c r="K214" s="157"/>
      <c r="L214" s="157"/>
      <c r="M214" s="198">
        <f>+'D - NPV (Part A)'!G3</f>
        <v>0</v>
      </c>
      <c r="N214" s="160"/>
    </row>
    <row r="215" spans="1:14" ht="13.5" customHeight="1" x14ac:dyDescent="0.25">
      <c r="B215" s="157"/>
      <c r="C215" s="157"/>
      <c r="D215" s="157"/>
      <c r="E215" s="157"/>
      <c r="F215" s="157"/>
      <c r="G215" s="157"/>
      <c r="H215" s="157"/>
      <c r="I215" s="157"/>
      <c r="J215" s="157"/>
      <c r="K215" s="157"/>
      <c r="L215" s="157"/>
      <c r="M215" s="173"/>
      <c r="N215" s="173"/>
    </row>
    <row r="216" spans="1:14" ht="13.5" customHeight="1" x14ac:dyDescent="0.25">
      <c r="A216" s="156"/>
      <c r="B216" s="156"/>
      <c r="C216" s="156"/>
      <c r="D216" s="156"/>
      <c r="E216" s="156"/>
      <c r="F216" s="156"/>
      <c r="G216" s="156"/>
      <c r="H216" s="156"/>
      <c r="I216" s="156"/>
      <c r="J216" s="156"/>
      <c r="K216" s="156"/>
      <c r="L216" s="156"/>
      <c r="M216" s="156"/>
      <c r="N216" s="156"/>
    </row>
    <row r="217" spans="1:14" ht="13.5" customHeight="1" x14ac:dyDescent="0.25">
      <c r="A217" s="52" t="s">
        <v>365</v>
      </c>
      <c r="B217" s="157" t="s">
        <v>366</v>
      </c>
      <c r="C217" s="157"/>
      <c r="D217" s="157"/>
      <c r="E217" s="157"/>
      <c r="F217" s="157"/>
      <c r="G217" s="157"/>
      <c r="H217" s="157"/>
      <c r="I217" s="157"/>
      <c r="J217" s="157"/>
      <c r="K217" s="157"/>
      <c r="L217" s="157"/>
      <c r="M217" s="196" t="e">
        <f>+'D - NPV (Part A)'!G5</f>
        <v>#DIV/0!</v>
      </c>
      <c r="N217" s="196"/>
    </row>
    <row r="218" spans="1:14" ht="13.5" customHeight="1" x14ac:dyDescent="0.25">
      <c r="A218" s="52"/>
      <c r="B218" s="157"/>
      <c r="C218" s="157"/>
      <c r="D218" s="157"/>
      <c r="E218" s="157"/>
      <c r="F218" s="157"/>
      <c r="G218" s="157"/>
      <c r="H218" s="157"/>
      <c r="I218" s="157"/>
      <c r="J218" s="157"/>
      <c r="K218" s="157"/>
      <c r="L218" s="157"/>
      <c r="M218" s="188"/>
      <c r="N218" s="188"/>
    </row>
    <row r="219" spans="1:14" ht="13.5" customHeight="1" x14ac:dyDescent="0.25">
      <c r="B219" s="157"/>
      <c r="C219" s="157"/>
      <c r="D219" s="157"/>
      <c r="E219" s="157"/>
      <c r="F219" s="157"/>
      <c r="G219" s="157"/>
      <c r="H219" s="157"/>
      <c r="I219" s="157"/>
      <c r="J219" s="157"/>
      <c r="K219" s="157"/>
      <c r="L219" s="157"/>
      <c r="M219" s="188"/>
      <c r="N219" s="188"/>
    </row>
    <row r="220" spans="1:14" ht="13.5" customHeight="1" x14ac:dyDescent="0.25">
      <c r="A220" s="156"/>
      <c r="B220" s="156"/>
      <c r="C220" s="156"/>
      <c r="D220" s="156"/>
      <c r="E220" s="156"/>
      <c r="F220" s="156"/>
      <c r="G220" s="156"/>
      <c r="H220" s="156"/>
      <c r="I220" s="156"/>
      <c r="J220" s="156"/>
      <c r="K220" s="156"/>
      <c r="L220" s="156"/>
      <c r="M220" s="156"/>
      <c r="N220" s="156"/>
    </row>
    <row r="221" spans="1:14" ht="13.5" customHeight="1" x14ac:dyDescent="0.25">
      <c r="A221" s="52" t="s">
        <v>367</v>
      </c>
      <c r="C221" s="51" t="s">
        <v>335</v>
      </c>
      <c r="D221" s="51"/>
      <c r="E221" s="51" t="s">
        <v>338</v>
      </c>
      <c r="G221" s="157" t="s">
        <v>59</v>
      </c>
      <c r="H221" s="157"/>
      <c r="I221" s="157"/>
      <c r="J221" s="157"/>
      <c r="K221" s="157"/>
      <c r="L221" s="157"/>
      <c r="M221" s="157"/>
      <c r="N221" s="157"/>
    </row>
    <row r="222" spans="1:14" ht="13.5" customHeight="1" x14ac:dyDescent="0.25">
      <c r="C222" s="165"/>
      <c r="E222" s="165"/>
      <c r="G222" s="157"/>
      <c r="H222" s="157"/>
      <c r="I222" s="157"/>
      <c r="J222" s="157"/>
      <c r="K222" s="157"/>
      <c r="L222" s="157"/>
      <c r="M222" s="157"/>
      <c r="N222" s="157"/>
    </row>
    <row r="223" spans="1:14" ht="13.5" customHeight="1" x14ac:dyDescent="0.25">
      <c r="C223" s="166"/>
      <c r="E223" s="166"/>
      <c r="G223" s="157"/>
      <c r="H223" s="157"/>
      <c r="I223" s="157"/>
      <c r="J223" s="157"/>
      <c r="K223" s="157"/>
      <c r="L223" s="157"/>
      <c r="M223" s="157"/>
      <c r="N223" s="157"/>
    </row>
    <row r="224" spans="1:14" ht="13.5" customHeight="1" x14ac:dyDescent="0.25">
      <c r="A224" s="156"/>
      <c r="B224" s="156"/>
      <c r="C224" s="156"/>
      <c r="D224" s="156"/>
      <c r="E224" s="156"/>
      <c r="F224" s="156"/>
      <c r="G224" s="156"/>
      <c r="H224" s="156"/>
      <c r="I224" s="156"/>
      <c r="J224" s="156"/>
      <c r="K224" s="156"/>
      <c r="L224" s="156"/>
      <c r="M224" s="156"/>
      <c r="N224" s="156"/>
    </row>
    <row r="225" spans="1:14" ht="13.5" customHeight="1" thickBot="1" x14ac:dyDescent="0.25">
      <c r="A225" s="169" t="s">
        <v>369</v>
      </c>
      <c r="B225" s="169"/>
      <c r="C225" s="169"/>
      <c r="D225" s="169"/>
      <c r="E225" s="169"/>
      <c r="F225" s="169"/>
      <c r="G225" s="169"/>
      <c r="H225" s="169"/>
      <c r="I225" s="169"/>
      <c r="J225" s="169"/>
      <c r="K225" s="169"/>
      <c r="L225" s="169"/>
      <c r="M225" s="169"/>
      <c r="N225" s="169"/>
    </row>
    <row r="226" spans="1:14" ht="13.5" customHeight="1" x14ac:dyDescent="0.25">
      <c r="A226" s="156"/>
      <c r="B226" s="156"/>
      <c r="C226" s="156"/>
      <c r="D226" s="156"/>
      <c r="E226" s="156"/>
      <c r="F226" s="156"/>
      <c r="G226" s="156"/>
      <c r="H226" s="156"/>
      <c r="I226" s="156"/>
      <c r="J226" s="156"/>
      <c r="K226" s="156"/>
      <c r="L226" s="156"/>
      <c r="M226" s="156"/>
      <c r="N226" s="156"/>
    </row>
    <row r="227" spans="1:14" ht="13.5" customHeight="1" x14ac:dyDescent="0.25">
      <c r="A227" s="52" t="s">
        <v>334</v>
      </c>
      <c r="C227" s="51" t="s">
        <v>335</v>
      </c>
      <c r="D227" s="51"/>
      <c r="E227" s="51" t="s">
        <v>338</v>
      </c>
      <c r="G227" s="156"/>
      <c r="H227" s="156"/>
      <c r="I227" s="156"/>
      <c r="J227" s="156"/>
      <c r="K227" s="156"/>
      <c r="L227" s="156"/>
      <c r="M227" s="156"/>
      <c r="N227" s="156"/>
    </row>
    <row r="228" spans="1:14" ht="13.5" customHeight="1" x14ac:dyDescent="0.25">
      <c r="C228" s="165"/>
      <c r="E228" s="165"/>
      <c r="G228" s="183" t="s">
        <v>368</v>
      </c>
      <c r="H228" s="183"/>
      <c r="I228" s="183"/>
      <c r="J228" s="183"/>
      <c r="K228" s="183"/>
      <c r="L228" s="183"/>
      <c r="M228" s="183"/>
      <c r="N228" s="183"/>
    </row>
    <row r="229" spans="1:14" ht="13.5" customHeight="1" x14ac:dyDescent="0.25">
      <c r="C229" s="166"/>
      <c r="E229" s="166"/>
      <c r="G229" s="183"/>
      <c r="H229" s="183"/>
      <c r="I229" s="183"/>
      <c r="J229" s="183"/>
      <c r="K229" s="183"/>
      <c r="L229" s="183"/>
      <c r="M229" s="183"/>
      <c r="N229" s="183"/>
    </row>
    <row r="230" spans="1:14" ht="13.5" customHeight="1" x14ac:dyDescent="0.25">
      <c r="A230" s="156"/>
      <c r="B230" s="156"/>
      <c r="C230" s="156"/>
      <c r="D230" s="156"/>
      <c r="E230" s="156"/>
      <c r="F230" s="156"/>
      <c r="G230" s="156"/>
      <c r="H230" s="156"/>
      <c r="I230" s="156"/>
      <c r="J230" s="156"/>
      <c r="K230" s="156"/>
      <c r="L230" s="156"/>
      <c r="M230" s="156"/>
      <c r="N230" s="156"/>
    </row>
    <row r="231" spans="1:14" ht="13.5" customHeight="1" x14ac:dyDescent="0.25">
      <c r="A231" s="52" t="s">
        <v>340</v>
      </c>
      <c r="C231" s="51" t="s">
        <v>335</v>
      </c>
      <c r="D231" s="51"/>
      <c r="E231" s="51" t="s">
        <v>338</v>
      </c>
      <c r="G231" s="156"/>
      <c r="H231" s="156"/>
      <c r="I231" s="156"/>
      <c r="J231" s="156"/>
      <c r="K231" s="156"/>
      <c r="L231" s="156"/>
      <c r="M231" s="156"/>
      <c r="N231" s="156"/>
    </row>
    <row r="232" spans="1:14" ht="13.5" customHeight="1" x14ac:dyDescent="0.25">
      <c r="C232" s="165"/>
      <c r="E232" s="165"/>
      <c r="G232" s="157" t="s">
        <v>370</v>
      </c>
      <c r="H232" s="157"/>
      <c r="I232" s="157"/>
      <c r="J232" s="157"/>
      <c r="K232" s="157"/>
      <c r="L232" s="157"/>
      <c r="M232" s="157"/>
      <c r="N232" s="157"/>
    </row>
    <row r="233" spans="1:14" ht="13.5" customHeight="1" x14ac:dyDescent="0.25">
      <c r="C233" s="166"/>
      <c r="E233" s="166"/>
      <c r="G233" s="156"/>
      <c r="H233" s="156"/>
      <c r="I233" s="156"/>
      <c r="J233" s="156"/>
      <c r="K233" s="156"/>
      <c r="L233" s="156"/>
      <c r="M233" s="156"/>
      <c r="N233" s="156"/>
    </row>
    <row r="234" spans="1:14" ht="13.5" customHeight="1" x14ac:dyDescent="0.25">
      <c r="A234" s="156"/>
      <c r="B234" s="156"/>
      <c r="C234" s="156"/>
      <c r="D234" s="156"/>
      <c r="E234" s="156"/>
      <c r="F234" s="156"/>
      <c r="G234" s="156"/>
      <c r="H234" s="156"/>
      <c r="I234" s="156"/>
      <c r="J234" s="156"/>
      <c r="K234" s="156"/>
      <c r="L234" s="156"/>
      <c r="M234" s="156"/>
      <c r="N234" s="156"/>
    </row>
    <row r="235" spans="1:14" ht="13.5" customHeight="1" x14ac:dyDescent="0.25">
      <c r="A235" s="52" t="s">
        <v>341</v>
      </c>
      <c r="C235" s="51" t="s">
        <v>335</v>
      </c>
      <c r="D235" s="51"/>
      <c r="E235" s="51" t="s">
        <v>338</v>
      </c>
      <c r="G235" s="156"/>
      <c r="H235" s="156"/>
      <c r="I235" s="156"/>
      <c r="J235" s="156"/>
      <c r="K235" s="156"/>
      <c r="L235" s="156"/>
      <c r="M235" s="156"/>
      <c r="N235" s="156"/>
    </row>
    <row r="236" spans="1:14" ht="13.5" customHeight="1" x14ac:dyDescent="0.25">
      <c r="C236" s="165"/>
      <c r="E236" s="165"/>
      <c r="G236" s="157" t="s">
        <v>75</v>
      </c>
      <c r="H236" s="157"/>
      <c r="I236" s="157"/>
      <c r="J236" s="157"/>
      <c r="K236" s="157"/>
      <c r="L236" s="157"/>
      <c r="M236" s="157"/>
      <c r="N236" s="157"/>
    </row>
    <row r="237" spans="1:14" ht="13.5" customHeight="1" x14ac:dyDescent="0.25">
      <c r="C237" s="166"/>
      <c r="E237" s="166"/>
      <c r="G237" s="156"/>
      <c r="H237" s="156"/>
      <c r="I237" s="156"/>
      <c r="J237" s="156"/>
      <c r="K237" s="156"/>
      <c r="L237" s="156"/>
      <c r="M237" s="156"/>
      <c r="N237" s="156"/>
    </row>
    <row r="238" spans="1:14" ht="13.5" customHeight="1" x14ac:dyDescent="0.25">
      <c r="A238" s="156"/>
      <c r="B238" s="156"/>
      <c r="C238" s="156"/>
      <c r="D238" s="156"/>
      <c r="E238" s="156"/>
      <c r="F238" s="156"/>
      <c r="G238" s="156"/>
      <c r="H238" s="156"/>
      <c r="I238" s="156"/>
      <c r="J238" s="156"/>
      <c r="K238" s="156"/>
      <c r="L238" s="156"/>
      <c r="M238" s="156"/>
      <c r="N238" s="156"/>
    </row>
    <row r="239" spans="1:14" ht="13.5" customHeight="1" x14ac:dyDescent="0.25">
      <c r="A239" s="157" t="s">
        <v>371</v>
      </c>
      <c r="B239" s="157"/>
      <c r="C239" s="157"/>
      <c r="D239" s="157"/>
      <c r="E239" s="157"/>
      <c r="F239" s="157"/>
      <c r="G239" s="157"/>
      <c r="H239" s="157"/>
      <c r="I239" s="157"/>
      <c r="J239" s="157"/>
      <c r="K239" s="157"/>
      <c r="L239" s="157"/>
      <c r="M239" s="157"/>
      <c r="N239" s="157"/>
    </row>
    <row r="240" spans="1:14" ht="13.5" customHeight="1" x14ac:dyDescent="0.25">
      <c r="A240" s="156"/>
      <c r="B240" s="156"/>
      <c r="C240" s="156"/>
      <c r="D240" s="156"/>
      <c r="E240" s="156"/>
      <c r="F240" s="156"/>
      <c r="G240" s="156"/>
      <c r="H240" s="156"/>
      <c r="I240" s="156"/>
      <c r="J240" s="156"/>
      <c r="K240" s="156"/>
      <c r="L240" s="156"/>
      <c r="M240" s="156"/>
      <c r="N240" s="156"/>
    </row>
    <row r="241" spans="1:14" ht="13.5" customHeight="1" x14ac:dyDescent="0.25">
      <c r="B241" s="50" t="s">
        <v>345</v>
      </c>
      <c r="C241" s="51" t="s">
        <v>335</v>
      </c>
      <c r="D241" s="51"/>
      <c r="E241" s="51" t="s">
        <v>338</v>
      </c>
      <c r="G241" s="156"/>
      <c r="H241" s="156"/>
      <c r="I241" s="156"/>
      <c r="J241" s="156"/>
      <c r="K241" s="156"/>
      <c r="L241" s="156"/>
      <c r="M241" s="156"/>
      <c r="N241" s="156"/>
    </row>
    <row r="242" spans="1:14" ht="13.5" customHeight="1" x14ac:dyDescent="0.25">
      <c r="C242" s="165"/>
      <c r="E242" s="165"/>
      <c r="G242" s="157" t="s">
        <v>224</v>
      </c>
      <c r="H242" s="157"/>
      <c r="I242" s="157"/>
      <c r="J242" s="157"/>
      <c r="K242" s="157"/>
      <c r="L242" s="157"/>
      <c r="M242" s="157"/>
      <c r="N242" s="157"/>
    </row>
    <row r="243" spans="1:14" ht="13.5" customHeight="1" x14ac:dyDescent="0.25">
      <c r="C243" s="166"/>
      <c r="E243" s="166"/>
      <c r="G243" s="157"/>
      <c r="H243" s="157"/>
      <c r="I243" s="157"/>
      <c r="J243" s="157"/>
      <c r="K243" s="157"/>
      <c r="L243" s="157"/>
      <c r="M243" s="157"/>
      <c r="N243" s="157"/>
    </row>
    <row r="244" spans="1:14" ht="13.5" customHeight="1" x14ac:dyDescent="0.25">
      <c r="A244" s="156"/>
      <c r="B244" s="156"/>
      <c r="C244" s="156"/>
      <c r="D244" s="156"/>
      <c r="E244" s="156"/>
      <c r="F244" s="156"/>
      <c r="G244" s="156"/>
      <c r="H244" s="156"/>
      <c r="I244" s="156"/>
      <c r="J244" s="156"/>
      <c r="K244" s="156"/>
      <c r="L244" s="156"/>
      <c r="M244" s="156"/>
      <c r="N244" s="156"/>
    </row>
    <row r="245" spans="1:14" ht="13.5" customHeight="1" x14ac:dyDescent="0.25">
      <c r="A245" s="52" t="s">
        <v>353</v>
      </c>
      <c r="C245" s="51" t="s">
        <v>335</v>
      </c>
      <c r="D245" s="51"/>
      <c r="E245" s="51" t="s">
        <v>338</v>
      </c>
      <c r="G245" s="183" t="s">
        <v>106</v>
      </c>
      <c r="H245" s="183"/>
      <c r="I245" s="183"/>
      <c r="J245" s="183"/>
      <c r="K245" s="183"/>
      <c r="L245" s="183"/>
      <c r="M245" s="183"/>
      <c r="N245" s="183"/>
    </row>
    <row r="246" spans="1:14" ht="13.5" customHeight="1" x14ac:dyDescent="0.25">
      <c r="C246" s="165"/>
      <c r="E246" s="165"/>
      <c r="G246" s="183"/>
      <c r="H246" s="183"/>
      <c r="I246" s="183"/>
      <c r="J246" s="183"/>
      <c r="K246" s="183"/>
      <c r="L246" s="183"/>
      <c r="M246" s="183"/>
      <c r="N246" s="183"/>
    </row>
    <row r="247" spans="1:14" ht="13.5" customHeight="1" x14ac:dyDescent="0.25">
      <c r="C247" s="166"/>
      <c r="E247" s="166"/>
      <c r="G247" s="183"/>
      <c r="H247" s="183"/>
      <c r="I247" s="183"/>
      <c r="J247" s="183"/>
      <c r="K247" s="183"/>
      <c r="L247" s="183"/>
      <c r="M247" s="183"/>
      <c r="N247" s="183"/>
    </row>
    <row r="248" spans="1:14" ht="13.5" customHeight="1" x14ac:dyDescent="0.25">
      <c r="G248" s="183"/>
      <c r="H248" s="183"/>
      <c r="I248" s="183"/>
      <c r="J248" s="183"/>
      <c r="K248" s="183"/>
      <c r="L248" s="183"/>
      <c r="M248" s="183"/>
      <c r="N248" s="183"/>
    </row>
    <row r="249" spans="1:14" ht="13.5" customHeight="1" x14ac:dyDescent="0.25">
      <c r="G249" s="183"/>
      <c r="H249" s="183"/>
      <c r="I249" s="183"/>
      <c r="J249" s="183"/>
      <c r="K249" s="183"/>
      <c r="L249" s="183"/>
      <c r="M249" s="183"/>
      <c r="N249" s="183"/>
    </row>
    <row r="250" spans="1:14" ht="13.5" customHeight="1" x14ac:dyDescent="0.25">
      <c r="A250" s="156"/>
      <c r="B250" s="156"/>
      <c r="C250" s="156"/>
      <c r="D250" s="156"/>
      <c r="E250" s="156"/>
      <c r="F250" s="156"/>
      <c r="G250" s="156"/>
      <c r="H250" s="156"/>
      <c r="I250" s="156"/>
      <c r="J250" s="156"/>
      <c r="K250" s="156"/>
      <c r="L250" s="156"/>
      <c r="M250" s="156"/>
      <c r="N250" s="156"/>
    </row>
    <row r="251" spans="1:14" ht="13.5" customHeight="1" x14ac:dyDescent="0.25">
      <c r="A251" s="52" t="s">
        <v>354</v>
      </c>
      <c r="C251" s="51" t="s">
        <v>335</v>
      </c>
      <c r="D251" s="51"/>
      <c r="E251" s="51" t="s">
        <v>338</v>
      </c>
      <c r="G251" s="156"/>
      <c r="H251" s="156"/>
      <c r="I251" s="156"/>
      <c r="J251" s="156"/>
      <c r="K251" s="156"/>
      <c r="L251" s="156"/>
      <c r="M251" s="156"/>
      <c r="N251" s="156"/>
    </row>
    <row r="252" spans="1:14" ht="13.5" customHeight="1" x14ac:dyDescent="0.25">
      <c r="C252" s="165"/>
      <c r="E252" s="165"/>
      <c r="G252" s="183" t="s">
        <v>80</v>
      </c>
      <c r="H252" s="183"/>
      <c r="I252" s="183"/>
      <c r="J252" s="183"/>
      <c r="K252" s="183"/>
      <c r="L252" s="183"/>
      <c r="M252" s="183"/>
      <c r="N252" s="183"/>
    </row>
    <row r="253" spans="1:14" ht="13.5" customHeight="1" x14ac:dyDescent="0.25">
      <c r="C253" s="166"/>
      <c r="E253" s="166"/>
      <c r="G253" s="183"/>
      <c r="H253" s="183"/>
      <c r="I253" s="183"/>
      <c r="J253" s="183"/>
      <c r="K253" s="183"/>
      <c r="L253" s="183"/>
      <c r="M253" s="183"/>
      <c r="N253" s="183"/>
    </row>
    <row r="254" spans="1:14" ht="13.5" customHeight="1" x14ac:dyDescent="0.25">
      <c r="A254" s="156"/>
      <c r="B254" s="156"/>
      <c r="C254" s="156"/>
      <c r="D254" s="156"/>
      <c r="E254" s="156"/>
      <c r="F254" s="156"/>
      <c r="G254" s="156"/>
      <c r="H254" s="156"/>
      <c r="I254" s="156"/>
      <c r="J254" s="156"/>
      <c r="K254" s="156"/>
      <c r="L254" s="156"/>
      <c r="M254" s="156"/>
      <c r="N254" s="156"/>
    </row>
    <row r="255" spans="1:14" ht="13.5" customHeight="1" x14ac:dyDescent="0.25">
      <c r="A255" s="52" t="s">
        <v>359</v>
      </c>
      <c r="C255" s="51" t="s">
        <v>335</v>
      </c>
      <c r="D255" s="51"/>
      <c r="E255" s="51" t="s">
        <v>338</v>
      </c>
      <c r="G255" s="183" t="s">
        <v>372</v>
      </c>
      <c r="H255" s="183"/>
      <c r="I255" s="183"/>
      <c r="J255" s="183"/>
      <c r="K255" s="183"/>
      <c r="L255" s="183"/>
      <c r="M255" s="183"/>
      <c r="N255" s="183"/>
    </row>
    <row r="256" spans="1:14" ht="13.5" customHeight="1" x14ac:dyDescent="0.25">
      <c r="C256" s="165"/>
      <c r="E256" s="165"/>
      <c r="G256" s="183"/>
      <c r="H256" s="183"/>
      <c r="I256" s="183"/>
      <c r="J256" s="183"/>
      <c r="K256" s="183"/>
      <c r="L256" s="183"/>
      <c r="M256" s="183"/>
      <c r="N256" s="183"/>
    </row>
    <row r="257" spans="1:14" ht="13.5" customHeight="1" x14ac:dyDescent="0.25">
      <c r="C257" s="166"/>
      <c r="E257" s="166"/>
      <c r="G257" s="183"/>
      <c r="H257" s="183"/>
      <c r="I257" s="183"/>
      <c r="J257" s="183"/>
      <c r="K257" s="183"/>
      <c r="L257" s="183"/>
      <c r="M257" s="183"/>
      <c r="N257" s="183"/>
    </row>
    <row r="258" spans="1:14" ht="13.5" customHeight="1" x14ac:dyDescent="0.25">
      <c r="A258" s="156"/>
      <c r="B258" s="156"/>
      <c r="C258" s="156"/>
      <c r="D258" s="156"/>
      <c r="E258" s="156"/>
      <c r="F258" s="156"/>
      <c r="G258" s="156"/>
      <c r="H258" s="156"/>
      <c r="I258" s="156"/>
      <c r="J258" s="156"/>
      <c r="K258" s="156"/>
      <c r="L258" s="156"/>
      <c r="M258" s="156"/>
      <c r="N258" s="156"/>
    </row>
    <row r="259" spans="1:14" ht="13.5" customHeight="1" x14ac:dyDescent="0.25">
      <c r="A259" s="183" t="s">
        <v>107</v>
      </c>
      <c r="B259" s="183"/>
      <c r="C259" s="183"/>
      <c r="D259" s="183"/>
      <c r="E259" s="183"/>
      <c r="F259" s="183"/>
      <c r="G259" s="183"/>
      <c r="H259" s="183"/>
      <c r="I259" s="183"/>
      <c r="J259" s="183"/>
      <c r="K259" s="183"/>
      <c r="L259" s="183"/>
      <c r="M259" s="183"/>
      <c r="N259" s="183"/>
    </row>
    <row r="260" spans="1:14" ht="13.5" customHeight="1" x14ac:dyDescent="0.25">
      <c r="A260" s="183"/>
      <c r="B260" s="183"/>
      <c r="C260" s="183"/>
      <c r="D260" s="183"/>
      <c r="E260" s="183"/>
      <c r="F260" s="183"/>
      <c r="G260" s="183"/>
      <c r="H260" s="183"/>
      <c r="I260" s="183"/>
      <c r="J260" s="183"/>
      <c r="K260" s="183"/>
      <c r="L260" s="183"/>
      <c r="M260" s="183"/>
      <c r="N260" s="183"/>
    </row>
    <row r="261" spans="1:14" ht="13.5" customHeight="1" x14ac:dyDescent="0.25">
      <c r="A261" s="183"/>
      <c r="B261" s="183"/>
      <c r="C261" s="183"/>
      <c r="D261" s="183"/>
      <c r="E261" s="183"/>
      <c r="F261" s="183"/>
      <c r="G261" s="183"/>
      <c r="H261" s="183"/>
      <c r="I261" s="183"/>
      <c r="J261" s="183"/>
      <c r="K261" s="183"/>
      <c r="L261" s="183"/>
      <c r="M261" s="183"/>
      <c r="N261" s="183"/>
    </row>
    <row r="262" spans="1:14" ht="13.5" customHeight="1" x14ac:dyDescent="0.25">
      <c r="A262" s="156"/>
      <c r="B262" s="156"/>
      <c r="C262" s="156"/>
      <c r="D262" s="156"/>
      <c r="E262" s="156"/>
      <c r="F262" s="156"/>
      <c r="G262" s="156"/>
      <c r="H262" s="156"/>
      <c r="I262" s="156"/>
      <c r="J262" s="156"/>
      <c r="K262" s="156"/>
      <c r="L262" s="156"/>
      <c r="M262" s="156"/>
      <c r="N262" s="156"/>
    </row>
    <row r="263" spans="1:14" ht="13.5" customHeight="1" x14ac:dyDescent="0.2">
      <c r="A263" s="175" t="s">
        <v>373</v>
      </c>
      <c r="B263" s="175"/>
      <c r="C263" s="175"/>
      <c r="D263" s="175"/>
      <c r="E263" s="175"/>
      <c r="F263" s="175"/>
      <c r="G263" s="175"/>
      <c r="H263" s="175"/>
      <c r="I263" s="175"/>
      <c r="J263" s="175"/>
      <c r="K263" s="175"/>
      <c r="L263" s="175"/>
      <c r="M263" s="175"/>
      <c r="N263" s="175"/>
    </row>
    <row r="264" spans="1:14" ht="13.5" customHeight="1" x14ac:dyDescent="0.25">
      <c r="A264" s="156"/>
      <c r="B264" s="156"/>
      <c r="C264" s="156"/>
      <c r="D264" s="156"/>
      <c r="E264" s="156"/>
      <c r="F264" s="156"/>
      <c r="G264" s="156"/>
      <c r="H264" s="156"/>
      <c r="I264" s="156"/>
      <c r="J264" s="156"/>
      <c r="K264" s="156"/>
      <c r="L264" s="156"/>
      <c r="M264" s="156"/>
      <c r="N264" s="156"/>
    </row>
    <row r="265" spans="1:14" ht="13.5" customHeight="1" x14ac:dyDescent="0.25">
      <c r="A265" s="183" t="s">
        <v>177</v>
      </c>
      <c r="B265" s="183"/>
      <c r="C265" s="183"/>
      <c r="D265" s="183"/>
      <c r="E265" s="183"/>
      <c r="F265" s="183"/>
      <c r="G265" s="183"/>
      <c r="H265" s="183"/>
      <c r="I265" s="183"/>
      <c r="J265" s="183"/>
      <c r="K265" s="183"/>
      <c r="L265" s="183"/>
      <c r="M265" s="183"/>
      <c r="N265" s="183"/>
    </row>
    <row r="266" spans="1:14" ht="13.5" customHeight="1" x14ac:dyDescent="0.25">
      <c r="A266" s="183"/>
      <c r="B266" s="183"/>
      <c r="C266" s="183"/>
      <c r="D266" s="183"/>
      <c r="E266" s="183"/>
      <c r="F266" s="183"/>
      <c r="G266" s="183"/>
      <c r="H266" s="183"/>
      <c r="I266" s="183"/>
      <c r="J266" s="183"/>
      <c r="K266" s="183"/>
      <c r="L266" s="183"/>
      <c r="M266" s="183"/>
      <c r="N266" s="183"/>
    </row>
    <row r="267" spans="1:14" ht="13.5" customHeight="1" x14ac:dyDescent="0.25">
      <c r="A267" s="156"/>
      <c r="B267" s="156"/>
      <c r="C267" s="156"/>
      <c r="D267" s="156"/>
      <c r="E267" s="156"/>
      <c r="F267" s="156"/>
      <c r="G267" s="156"/>
      <c r="H267" s="156"/>
      <c r="I267" s="156"/>
      <c r="J267" s="156"/>
      <c r="K267" s="156"/>
      <c r="L267" s="156"/>
      <c r="M267" s="156"/>
      <c r="N267" s="156"/>
    </row>
    <row r="268" spans="1:14" ht="13.5" customHeight="1" thickBot="1" x14ac:dyDescent="0.25">
      <c r="A268" s="169" t="s">
        <v>374</v>
      </c>
      <c r="B268" s="169"/>
      <c r="C268" s="169"/>
      <c r="D268" s="169"/>
      <c r="E268" s="169"/>
      <c r="F268" s="169"/>
      <c r="G268" s="169"/>
      <c r="H268" s="169"/>
      <c r="I268" s="169"/>
      <c r="J268" s="169"/>
      <c r="K268" s="169"/>
      <c r="L268" s="169"/>
      <c r="M268" s="169"/>
      <c r="N268" s="169"/>
    </row>
    <row r="269" spans="1:14" ht="13.5" customHeight="1" x14ac:dyDescent="0.2">
      <c r="A269" s="199" t="s">
        <v>375</v>
      </c>
      <c r="B269" s="199"/>
      <c r="C269" s="199"/>
      <c r="D269" s="199"/>
      <c r="E269" s="199"/>
      <c r="F269" s="199"/>
      <c r="G269" s="199"/>
      <c r="H269" s="199"/>
      <c r="I269" s="199"/>
      <c r="J269" s="199"/>
      <c r="K269" s="199"/>
      <c r="L269" s="199"/>
      <c r="M269" s="199"/>
      <c r="N269" s="199"/>
    </row>
    <row r="270" spans="1:14" ht="13.5" customHeight="1" x14ac:dyDescent="0.25">
      <c r="A270" s="156"/>
      <c r="B270" s="156"/>
      <c r="C270" s="156"/>
      <c r="D270" s="156"/>
      <c r="E270" s="156"/>
      <c r="F270" s="156"/>
      <c r="G270" s="156"/>
      <c r="H270" s="156"/>
      <c r="I270" s="156"/>
      <c r="J270" s="156"/>
      <c r="K270" s="156"/>
      <c r="L270" s="156"/>
      <c r="M270" s="156"/>
      <c r="N270" s="156"/>
    </row>
    <row r="271" spans="1:14" ht="13.5" customHeight="1" x14ac:dyDescent="0.25">
      <c r="A271" s="183" t="s">
        <v>376</v>
      </c>
      <c r="B271" s="183"/>
      <c r="C271" s="183"/>
      <c r="D271" s="183"/>
      <c r="E271" s="183"/>
      <c r="F271" s="183"/>
      <c r="G271" s="183"/>
      <c r="H271" s="183"/>
      <c r="I271" s="183"/>
      <c r="J271" s="183"/>
      <c r="K271" s="183"/>
      <c r="L271" s="183"/>
      <c r="M271" s="183"/>
      <c r="N271" s="183"/>
    </row>
    <row r="272" spans="1:14" ht="13.5" customHeight="1" x14ac:dyDescent="0.25">
      <c r="A272" s="183"/>
      <c r="B272" s="183"/>
      <c r="C272" s="183"/>
      <c r="D272" s="183"/>
      <c r="E272" s="183"/>
      <c r="F272" s="183"/>
      <c r="G272" s="183"/>
      <c r="H272" s="183"/>
      <c r="I272" s="183"/>
      <c r="J272" s="183"/>
      <c r="K272" s="183"/>
      <c r="L272" s="183"/>
      <c r="M272" s="183"/>
      <c r="N272" s="183"/>
    </row>
    <row r="273" spans="1:14" ht="13.5" customHeight="1" x14ac:dyDescent="0.25">
      <c r="A273" s="183"/>
      <c r="B273" s="183"/>
      <c r="C273" s="183"/>
      <c r="D273" s="183"/>
      <c r="E273" s="183"/>
      <c r="F273" s="183"/>
      <c r="G273" s="183"/>
      <c r="H273" s="183"/>
      <c r="I273" s="183"/>
      <c r="J273" s="183"/>
      <c r="K273" s="183"/>
      <c r="L273" s="183"/>
      <c r="M273" s="183"/>
      <c r="N273" s="183"/>
    </row>
    <row r="274" spans="1:14" ht="13.5" customHeight="1" x14ac:dyDescent="0.25">
      <c r="A274" s="156"/>
      <c r="B274" s="156"/>
      <c r="C274" s="156"/>
      <c r="D274" s="156"/>
      <c r="E274" s="156"/>
      <c r="F274" s="156"/>
      <c r="G274" s="156"/>
      <c r="H274" s="156"/>
      <c r="I274" s="156"/>
      <c r="J274" s="156"/>
      <c r="K274" s="156"/>
      <c r="L274" s="156"/>
      <c r="M274" s="156"/>
      <c r="N274" s="156"/>
    </row>
    <row r="275" spans="1:14" ht="13.5" customHeight="1" x14ac:dyDescent="0.25">
      <c r="A275" s="52" t="s">
        <v>334</v>
      </c>
      <c r="C275" s="51" t="s">
        <v>335</v>
      </c>
      <c r="D275" s="51"/>
      <c r="E275" s="51" t="s">
        <v>338</v>
      </c>
      <c r="G275" s="157" t="s">
        <v>225</v>
      </c>
      <c r="H275" s="157"/>
      <c r="I275" s="157"/>
      <c r="J275" s="157"/>
      <c r="K275" s="157"/>
      <c r="L275" s="157"/>
      <c r="M275" s="157"/>
      <c r="N275" s="157"/>
    </row>
    <row r="276" spans="1:14" ht="13.5" customHeight="1" x14ac:dyDescent="0.25">
      <c r="C276" s="165"/>
      <c r="E276" s="165"/>
      <c r="G276" s="157"/>
      <c r="H276" s="157"/>
      <c r="I276" s="157"/>
      <c r="J276" s="157"/>
      <c r="K276" s="157"/>
      <c r="L276" s="157"/>
      <c r="M276" s="157"/>
      <c r="N276" s="157"/>
    </row>
    <row r="277" spans="1:14" ht="13.5" customHeight="1" x14ac:dyDescent="0.25">
      <c r="C277" s="166"/>
      <c r="E277" s="166"/>
      <c r="G277" s="157"/>
      <c r="H277" s="157"/>
      <c r="I277" s="157"/>
      <c r="J277" s="157"/>
      <c r="K277" s="157"/>
      <c r="L277" s="157"/>
      <c r="M277" s="157"/>
      <c r="N277" s="157"/>
    </row>
    <row r="278" spans="1:14" ht="13.5" customHeight="1" x14ac:dyDescent="0.25">
      <c r="C278" s="83"/>
      <c r="D278" s="68"/>
      <c r="E278" s="83"/>
      <c r="G278" s="157"/>
      <c r="H278" s="157"/>
      <c r="I278" s="157"/>
      <c r="J278" s="157"/>
      <c r="K278" s="157"/>
      <c r="L278" s="157"/>
      <c r="M278" s="157"/>
      <c r="N278" s="157"/>
    </row>
    <row r="279" spans="1:14" ht="13.5" customHeight="1" x14ac:dyDescent="0.25">
      <c r="A279" s="156"/>
      <c r="B279" s="156"/>
      <c r="C279" s="156"/>
      <c r="D279" s="156"/>
      <c r="E279" s="156"/>
      <c r="F279" s="156"/>
      <c r="G279" s="156"/>
      <c r="H279" s="156"/>
      <c r="I279" s="156"/>
      <c r="J279" s="156"/>
      <c r="K279" s="156"/>
      <c r="L279" s="156"/>
      <c r="M279" s="156"/>
      <c r="N279" s="156"/>
    </row>
    <row r="280" spans="1:14" ht="13.5" customHeight="1" x14ac:dyDescent="0.25">
      <c r="A280" s="52" t="s">
        <v>340</v>
      </c>
      <c r="C280" s="51" t="s">
        <v>335</v>
      </c>
      <c r="D280" s="51"/>
      <c r="E280" s="51" t="s">
        <v>338</v>
      </c>
      <c r="G280" s="156"/>
      <c r="H280" s="156"/>
      <c r="I280" s="156"/>
      <c r="J280" s="156"/>
      <c r="K280" s="156"/>
      <c r="L280" s="156"/>
      <c r="M280" s="156"/>
      <c r="N280" s="156"/>
    </row>
    <row r="281" spans="1:14" ht="13.5" customHeight="1" x14ac:dyDescent="0.25">
      <c r="C281" s="165"/>
      <c r="E281" s="165"/>
      <c r="G281" s="157" t="s">
        <v>229</v>
      </c>
      <c r="H281" s="157"/>
      <c r="I281" s="157"/>
      <c r="J281" s="157"/>
      <c r="K281" s="157"/>
      <c r="L281" s="157"/>
      <c r="M281" s="157"/>
      <c r="N281" s="157"/>
    </row>
    <row r="282" spans="1:14" ht="13.5" customHeight="1" x14ac:dyDescent="0.25">
      <c r="C282" s="166"/>
      <c r="E282" s="166"/>
      <c r="G282" s="157"/>
      <c r="H282" s="157"/>
      <c r="I282" s="157"/>
      <c r="J282" s="157"/>
      <c r="K282" s="157"/>
      <c r="L282" s="157"/>
      <c r="M282" s="157"/>
      <c r="N282" s="157"/>
    </row>
    <row r="283" spans="1:14" ht="13.5" customHeight="1" x14ac:dyDescent="0.25">
      <c r="A283" s="156"/>
      <c r="B283" s="156"/>
      <c r="C283" s="156"/>
      <c r="D283" s="156"/>
      <c r="E283" s="156"/>
      <c r="F283" s="156"/>
      <c r="G283" s="156"/>
      <c r="H283" s="156"/>
      <c r="I283" s="156"/>
      <c r="J283" s="156"/>
      <c r="K283" s="156"/>
      <c r="L283" s="156"/>
      <c r="M283" s="156"/>
      <c r="N283" s="156"/>
    </row>
    <row r="284" spans="1:14" ht="13.5" customHeight="1" x14ac:dyDescent="0.25">
      <c r="A284" s="52" t="s">
        <v>341</v>
      </c>
      <c r="C284" s="51" t="s">
        <v>335</v>
      </c>
      <c r="D284" s="51"/>
      <c r="E284" s="51" t="s">
        <v>338</v>
      </c>
      <c r="G284" s="157" t="s">
        <v>163</v>
      </c>
      <c r="H284" s="157"/>
      <c r="I284" s="157"/>
      <c r="J284" s="157"/>
      <c r="K284" s="157"/>
      <c r="L284" s="157"/>
      <c r="M284" s="157"/>
      <c r="N284" s="157"/>
    </row>
    <row r="285" spans="1:14" ht="13.5" customHeight="1" x14ac:dyDescent="0.25">
      <c r="C285" s="165"/>
      <c r="E285" s="165"/>
      <c r="G285" s="157"/>
      <c r="H285" s="157"/>
      <c r="I285" s="157"/>
      <c r="J285" s="157"/>
      <c r="K285" s="157"/>
      <c r="L285" s="157"/>
      <c r="M285" s="157"/>
      <c r="N285" s="157"/>
    </row>
    <row r="286" spans="1:14" ht="13.5" customHeight="1" x14ac:dyDescent="0.25">
      <c r="C286" s="166"/>
      <c r="E286" s="166"/>
      <c r="G286" s="157"/>
      <c r="H286" s="157"/>
      <c r="I286" s="157"/>
      <c r="J286" s="157"/>
      <c r="K286" s="157"/>
      <c r="L286" s="157"/>
      <c r="M286" s="157"/>
      <c r="N286" s="157"/>
    </row>
    <row r="287" spans="1:14" ht="13.5" customHeight="1" x14ac:dyDescent="0.25">
      <c r="A287" s="156"/>
      <c r="B287" s="156"/>
      <c r="C287" s="156"/>
      <c r="D287" s="156"/>
      <c r="E287" s="156"/>
      <c r="F287" s="156"/>
      <c r="G287" s="156"/>
      <c r="H287" s="156"/>
      <c r="I287" s="156"/>
      <c r="J287" s="156"/>
      <c r="K287" s="156"/>
      <c r="L287" s="156"/>
      <c r="M287" s="156"/>
      <c r="N287" s="156"/>
    </row>
    <row r="288" spans="1:14" ht="13.5" customHeight="1" x14ac:dyDescent="0.25">
      <c r="A288" s="52" t="s">
        <v>353</v>
      </c>
      <c r="C288" s="51" t="s">
        <v>335</v>
      </c>
      <c r="D288" s="51"/>
      <c r="E288" s="51" t="s">
        <v>338</v>
      </c>
      <c r="G288" s="156"/>
      <c r="H288" s="156"/>
      <c r="I288" s="156"/>
      <c r="J288" s="156"/>
      <c r="K288" s="156"/>
      <c r="L288" s="156"/>
      <c r="M288" s="156"/>
      <c r="N288" s="156"/>
    </row>
    <row r="289" spans="1:14" ht="13.5" customHeight="1" x14ac:dyDescent="0.25">
      <c r="C289" s="165"/>
      <c r="E289" s="165"/>
      <c r="G289" s="157" t="s">
        <v>287</v>
      </c>
      <c r="H289" s="157"/>
      <c r="I289" s="157"/>
      <c r="J289" s="157"/>
      <c r="K289" s="157"/>
      <c r="L289" s="157"/>
      <c r="M289" s="157"/>
      <c r="N289" s="157"/>
    </row>
    <row r="290" spans="1:14" ht="13.5" customHeight="1" x14ac:dyDescent="0.25">
      <c r="C290" s="166"/>
      <c r="E290" s="166"/>
      <c r="G290" s="156"/>
      <c r="H290" s="156"/>
      <c r="I290" s="156"/>
      <c r="J290" s="156"/>
      <c r="K290" s="156"/>
      <c r="L290" s="156"/>
      <c r="M290" s="156"/>
      <c r="N290" s="156"/>
    </row>
    <row r="291" spans="1:14" ht="13.5" customHeight="1" x14ac:dyDescent="0.25">
      <c r="A291" s="156"/>
      <c r="B291" s="156"/>
      <c r="C291" s="156"/>
      <c r="D291" s="156"/>
      <c r="E291" s="156"/>
      <c r="F291" s="156"/>
      <c r="G291" s="156"/>
      <c r="H291" s="156"/>
      <c r="I291" s="156"/>
      <c r="J291" s="156"/>
      <c r="K291" s="156"/>
      <c r="L291" s="156"/>
      <c r="M291" s="156"/>
      <c r="N291" s="156"/>
    </row>
    <row r="292" spans="1:14" ht="13.5" customHeight="1" x14ac:dyDescent="0.25">
      <c r="A292" s="52" t="s">
        <v>354</v>
      </c>
      <c r="C292" s="51" t="s">
        <v>335</v>
      </c>
      <c r="D292" s="51"/>
      <c r="E292" s="51" t="s">
        <v>338</v>
      </c>
      <c r="G292" s="156"/>
      <c r="H292" s="156"/>
      <c r="I292" s="156"/>
      <c r="J292" s="156"/>
      <c r="K292" s="156"/>
      <c r="L292" s="156"/>
      <c r="M292" s="156"/>
      <c r="N292" s="156"/>
    </row>
    <row r="293" spans="1:14" ht="13.5" customHeight="1" x14ac:dyDescent="0.25">
      <c r="C293" s="165"/>
      <c r="E293" s="165"/>
      <c r="G293" s="157" t="s">
        <v>377</v>
      </c>
      <c r="H293" s="157"/>
      <c r="I293" s="157"/>
      <c r="J293" s="157"/>
      <c r="K293" s="157"/>
      <c r="L293" s="157"/>
      <c r="M293" s="157"/>
      <c r="N293" s="157"/>
    </row>
    <row r="294" spans="1:14" ht="13.5" customHeight="1" x14ac:dyDescent="0.25">
      <c r="C294" s="166"/>
      <c r="E294" s="166"/>
      <c r="G294" s="156"/>
      <c r="H294" s="156"/>
      <c r="I294" s="156"/>
      <c r="J294" s="156"/>
      <c r="K294" s="156"/>
      <c r="L294" s="156"/>
      <c r="M294" s="156"/>
      <c r="N294" s="156"/>
    </row>
    <row r="295" spans="1:14" ht="13.5" customHeight="1" x14ac:dyDescent="0.25">
      <c r="A295" s="156"/>
      <c r="B295" s="156"/>
      <c r="C295" s="156"/>
      <c r="D295" s="156"/>
      <c r="E295" s="156"/>
      <c r="F295" s="156"/>
      <c r="G295" s="156"/>
      <c r="H295" s="156"/>
      <c r="I295" s="156"/>
      <c r="J295" s="156"/>
      <c r="K295" s="156"/>
      <c r="L295" s="156"/>
      <c r="M295" s="156"/>
      <c r="N295" s="156"/>
    </row>
    <row r="296" spans="1:14" ht="13.5" customHeight="1" x14ac:dyDescent="0.25">
      <c r="A296" s="157" t="s">
        <v>378</v>
      </c>
      <c r="B296" s="157"/>
      <c r="C296" s="157"/>
      <c r="D296" s="157"/>
      <c r="E296" s="157"/>
      <c r="F296" s="157"/>
      <c r="G296" s="157"/>
      <c r="H296" s="157"/>
      <c r="I296" s="157"/>
      <c r="J296" s="157"/>
      <c r="K296" s="157"/>
      <c r="L296" s="157"/>
      <c r="M296" s="157"/>
      <c r="N296" s="157"/>
    </row>
    <row r="297" spans="1:14" ht="13.5" customHeight="1" x14ac:dyDescent="0.25">
      <c r="A297" s="157"/>
      <c r="B297" s="157"/>
      <c r="C297" s="157"/>
      <c r="D297" s="157"/>
      <c r="E297" s="157"/>
      <c r="F297" s="157"/>
      <c r="G297" s="157"/>
      <c r="H297" s="157"/>
      <c r="I297" s="157"/>
      <c r="J297" s="157"/>
      <c r="K297" s="157"/>
      <c r="L297" s="157"/>
      <c r="M297" s="157"/>
      <c r="N297" s="157"/>
    </row>
    <row r="298" spans="1:14" ht="13.5" customHeight="1" x14ac:dyDescent="0.25">
      <c r="A298" s="156"/>
      <c r="B298" s="156"/>
      <c r="C298" s="156"/>
      <c r="D298" s="156"/>
      <c r="E298" s="156"/>
      <c r="F298" s="156"/>
      <c r="G298" s="156"/>
      <c r="H298" s="156"/>
      <c r="I298" s="156"/>
      <c r="J298" s="156"/>
      <c r="K298" s="156"/>
      <c r="L298" s="156"/>
      <c r="M298" s="156"/>
      <c r="N298" s="156"/>
    </row>
    <row r="299" spans="1:14" ht="13.5" customHeight="1" x14ac:dyDescent="0.25">
      <c r="A299" s="157" t="s">
        <v>0</v>
      </c>
      <c r="B299" s="157"/>
      <c r="C299" s="157"/>
      <c r="D299" s="157"/>
      <c r="E299" s="157"/>
      <c r="F299" s="157"/>
      <c r="G299" s="157"/>
      <c r="H299" s="157"/>
      <c r="I299" s="157"/>
      <c r="J299" s="157"/>
      <c r="K299" s="157"/>
      <c r="L299" s="157"/>
      <c r="M299" s="157"/>
      <c r="N299" s="157"/>
    </row>
    <row r="300" spans="1:14" ht="13.5" customHeight="1" x14ac:dyDescent="0.25">
      <c r="A300" s="157"/>
      <c r="B300" s="157"/>
      <c r="C300" s="157"/>
      <c r="D300" s="157"/>
      <c r="E300" s="157"/>
      <c r="F300" s="157"/>
      <c r="G300" s="157"/>
      <c r="H300" s="157"/>
      <c r="I300" s="157"/>
      <c r="J300" s="157"/>
      <c r="K300" s="157"/>
      <c r="L300" s="157"/>
      <c r="M300" s="157"/>
      <c r="N300" s="157"/>
    </row>
    <row r="301" spans="1:14" ht="13.5" customHeight="1" x14ac:dyDescent="0.25">
      <c r="A301" s="156"/>
      <c r="B301" s="156"/>
      <c r="C301" s="156"/>
      <c r="D301" s="156"/>
      <c r="E301" s="156"/>
      <c r="F301" s="156"/>
      <c r="G301" s="156"/>
      <c r="H301" s="156"/>
      <c r="I301" s="156"/>
      <c r="J301" s="156"/>
      <c r="K301" s="156"/>
      <c r="L301" s="156"/>
      <c r="M301" s="156"/>
      <c r="N301" s="156"/>
    </row>
    <row r="302" spans="1:14" ht="13.5" customHeight="1" thickBot="1" x14ac:dyDescent="0.25">
      <c r="A302" s="169" t="s">
        <v>1</v>
      </c>
      <c r="B302" s="169"/>
      <c r="C302" s="169"/>
      <c r="D302" s="169"/>
      <c r="E302" s="169"/>
      <c r="F302" s="169"/>
      <c r="G302" s="169"/>
      <c r="H302" s="169"/>
      <c r="I302" s="169"/>
      <c r="J302" s="169"/>
      <c r="K302" s="169"/>
      <c r="L302" s="169"/>
      <c r="M302" s="169"/>
      <c r="N302" s="169"/>
    </row>
    <row r="303" spans="1:14" ht="13.5" customHeight="1" x14ac:dyDescent="0.25">
      <c r="A303" s="179" t="s">
        <v>2</v>
      </c>
      <c r="B303" s="179"/>
      <c r="C303" s="179"/>
      <c r="D303" s="179"/>
      <c r="E303" s="179"/>
      <c r="F303" s="179"/>
      <c r="G303" s="179"/>
      <c r="H303" s="179"/>
      <c r="I303" s="179"/>
      <c r="J303" s="179"/>
      <c r="K303" s="179"/>
      <c r="L303" s="179"/>
      <c r="M303" s="179"/>
      <c r="N303" s="179"/>
    </row>
    <row r="304" spans="1:14" ht="13.5" customHeight="1" x14ac:dyDescent="0.25">
      <c r="A304" s="156"/>
      <c r="B304" s="156"/>
      <c r="C304" s="156"/>
      <c r="D304" s="156"/>
      <c r="E304" s="156"/>
      <c r="F304" s="156"/>
      <c r="G304" s="156"/>
      <c r="H304" s="156"/>
      <c r="I304" s="156"/>
      <c r="J304" s="156"/>
      <c r="K304" s="156"/>
      <c r="L304" s="156"/>
      <c r="M304" s="156"/>
      <c r="N304" s="156"/>
    </row>
    <row r="305" spans="1:14" ht="13.5" customHeight="1" x14ac:dyDescent="0.25">
      <c r="A305" s="52" t="s">
        <v>334</v>
      </c>
      <c r="B305" s="157" t="s">
        <v>12</v>
      </c>
      <c r="C305" s="157"/>
      <c r="D305" s="157"/>
      <c r="E305" s="157"/>
      <c r="F305" s="157"/>
      <c r="G305" s="157"/>
      <c r="H305" s="157"/>
      <c r="I305" s="157"/>
      <c r="J305" s="180"/>
      <c r="K305" s="180"/>
      <c r="L305" s="180"/>
      <c r="M305" s="180"/>
      <c r="N305" s="180"/>
    </row>
    <row r="306" spans="1:14" ht="13.5" customHeight="1" x14ac:dyDescent="0.25">
      <c r="A306" s="52"/>
      <c r="B306" s="157" t="s">
        <v>207</v>
      </c>
      <c r="C306" s="157"/>
      <c r="D306" s="157"/>
      <c r="E306" s="157"/>
      <c r="F306" s="157"/>
      <c r="G306" s="157"/>
      <c r="H306" s="157"/>
      <c r="I306" s="157"/>
      <c r="J306" s="157"/>
      <c r="K306" s="157"/>
      <c r="L306" s="157"/>
      <c r="M306" s="157"/>
      <c r="N306" s="157"/>
    </row>
    <row r="307" spans="1:14" ht="13.5" customHeight="1" x14ac:dyDescent="0.25">
      <c r="A307" s="156"/>
      <c r="B307" s="156"/>
      <c r="C307" s="156"/>
      <c r="D307" s="156"/>
      <c r="E307" s="156"/>
      <c r="F307" s="156"/>
      <c r="G307" s="156"/>
      <c r="H307" s="156"/>
      <c r="I307" s="156"/>
      <c r="J307" s="156"/>
      <c r="K307" s="156"/>
      <c r="L307" s="156"/>
      <c r="M307" s="156"/>
      <c r="N307" s="156"/>
    </row>
    <row r="308" spans="1:14" ht="13.5" customHeight="1" x14ac:dyDescent="0.25">
      <c r="A308" s="52" t="s">
        <v>340</v>
      </c>
      <c r="B308" s="177" t="s">
        <v>108</v>
      </c>
      <c r="C308" s="177"/>
      <c r="D308" s="177"/>
      <c r="E308" s="177"/>
      <c r="F308" s="177"/>
      <c r="G308" s="177"/>
      <c r="H308" s="177"/>
      <c r="I308" s="177"/>
      <c r="J308" s="177"/>
      <c r="K308" s="177"/>
      <c r="L308" s="177"/>
      <c r="M308" s="177"/>
      <c r="N308" s="177"/>
    </row>
    <row r="309" spans="1:14" ht="13.5" customHeight="1" x14ac:dyDescent="0.25">
      <c r="A309" s="52"/>
      <c r="B309" s="177"/>
      <c r="C309" s="177"/>
      <c r="D309" s="177"/>
      <c r="E309" s="177"/>
      <c r="F309" s="177"/>
      <c r="G309" s="177"/>
      <c r="H309" s="177"/>
      <c r="I309" s="177"/>
      <c r="J309" s="177"/>
      <c r="K309" s="177"/>
      <c r="L309" s="177"/>
      <c r="M309" s="177"/>
      <c r="N309" s="177"/>
    </row>
    <row r="310" spans="1:14" ht="13.5" customHeight="1" x14ac:dyDescent="0.25">
      <c r="A310" s="156"/>
      <c r="B310" s="156"/>
      <c r="C310" s="156"/>
      <c r="D310" s="156"/>
      <c r="E310" s="156"/>
      <c r="F310" s="156"/>
      <c r="G310" s="156"/>
      <c r="H310" s="156"/>
      <c r="I310" s="156"/>
      <c r="J310" s="156"/>
      <c r="K310" s="156"/>
      <c r="L310" s="156"/>
      <c r="M310" s="156"/>
      <c r="N310" s="156"/>
    </row>
    <row r="311" spans="1:14" ht="13.5" customHeight="1" x14ac:dyDescent="0.25">
      <c r="A311" s="157" t="s">
        <v>3</v>
      </c>
      <c r="B311" s="157"/>
      <c r="C311" s="157"/>
      <c r="D311" s="157"/>
      <c r="E311" s="157"/>
      <c r="F311" s="157"/>
      <c r="G311" s="157"/>
      <c r="H311" s="157"/>
      <c r="I311" s="157"/>
      <c r="J311" s="157"/>
      <c r="K311" s="157"/>
      <c r="L311" s="157"/>
      <c r="M311" s="157"/>
      <c r="N311" s="157"/>
    </row>
    <row r="312" spans="1:14" ht="13.5" customHeight="1" x14ac:dyDescent="0.25">
      <c r="A312" s="156"/>
      <c r="B312" s="156"/>
      <c r="C312" s="156"/>
      <c r="D312" s="156"/>
      <c r="E312" s="156"/>
      <c r="F312" s="156"/>
      <c r="G312" s="156"/>
      <c r="H312" s="156"/>
      <c r="I312" s="156"/>
      <c r="J312" s="156"/>
      <c r="K312" s="156"/>
      <c r="L312" s="156"/>
      <c r="M312" s="156"/>
      <c r="N312" s="156"/>
    </row>
    <row r="313" spans="1:14" ht="13.5" customHeight="1" thickBot="1" x14ac:dyDescent="0.25">
      <c r="A313" s="169" t="s">
        <v>4</v>
      </c>
      <c r="B313" s="169"/>
      <c r="C313" s="169"/>
      <c r="D313" s="169"/>
      <c r="E313" s="169"/>
      <c r="F313" s="169"/>
      <c r="G313" s="169"/>
      <c r="H313" s="169"/>
      <c r="I313" s="169"/>
      <c r="J313" s="169"/>
      <c r="K313" s="169"/>
      <c r="L313" s="169"/>
      <c r="M313" s="169"/>
      <c r="N313" s="169"/>
    </row>
    <row r="314" spans="1:14" ht="13.5" customHeight="1" x14ac:dyDescent="0.25">
      <c r="A314" s="178" t="s">
        <v>230</v>
      </c>
      <c r="B314" s="178"/>
      <c r="C314" s="178"/>
      <c r="D314" s="178"/>
      <c r="E314" s="178"/>
      <c r="F314" s="178"/>
      <c r="G314" s="178"/>
      <c r="H314" s="178"/>
      <c r="I314" s="178"/>
      <c r="J314" s="178"/>
      <c r="K314" s="178"/>
      <c r="L314" s="178"/>
      <c r="M314" s="178"/>
      <c r="N314" s="178"/>
    </row>
    <row r="315" spans="1:14" ht="13.5" customHeight="1" x14ac:dyDescent="0.25">
      <c r="A315" s="156"/>
      <c r="B315" s="156"/>
      <c r="C315" s="156"/>
      <c r="D315" s="156"/>
      <c r="E315" s="156"/>
      <c r="F315" s="156"/>
      <c r="G315" s="156"/>
      <c r="H315" s="156"/>
      <c r="I315" s="156"/>
      <c r="J315" s="156"/>
      <c r="K315" s="156"/>
      <c r="L315" s="156"/>
      <c r="M315" s="156"/>
      <c r="N315" s="156"/>
    </row>
    <row r="316" spans="1:14" ht="13.5" customHeight="1" x14ac:dyDescent="0.25">
      <c r="A316" s="52" t="s">
        <v>334</v>
      </c>
      <c r="B316" s="157" t="s">
        <v>12</v>
      </c>
      <c r="C316" s="157"/>
      <c r="D316" s="157"/>
      <c r="E316" s="157"/>
      <c r="F316" s="157"/>
      <c r="G316" s="157"/>
      <c r="H316" s="157"/>
      <c r="I316" s="157"/>
      <c r="J316" s="176"/>
      <c r="K316" s="176"/>
      <c r="L316" s="176"/>
      <c r="M316" s="176"/>
      <c r="N316" s="176"/>
    </row>
    <row r="317" spans="1:14" ht="13.5" customHeight="1" x14ac:dyDescent="0.25">
      <c r="A317" s="52"/>
      <c r="B317" s="157" t="s">
        <v>207</v>
      </c>
      <c r="C317" s="157"/>
      <c r="D317" s="157"/>
      <c r="E317" s="157"/>
      <c r="F317" s="157"/>
      <c r="G317" s="157"/>
      <c r="H317" s="157"/>
      <c r="I317" s="157"/>
      <c r="J317" s="157"/>
      <c r="K317" s="157"/>
      <c r="L317" s="157"/>
      <c r="M317" s="157"/>
      <c r="N317" s="157"/>
    </row>
    <row r="318" spans="1:14" ht="13.5" customHeight="1" x14ac:dyDescent="0.25">
      <c r="A318" s="156"/>
      <c r="B318" s="156"/>
      <c r="C318" s="156"/>
      <c r="D318" s="156"/>
      <c r="E318" s="156"/>
      <c r="F318" s="156"/>
      <c r="G318" s="156"/>
      <c r="H318" s="156"/>
      <c r="I318" s="156"/>
      <c r="J318" s="156"/>
      <c r="K318" s="156"/>
      <c r="L318" s="156"/>
      <c r="M318" s="156"/>
      <c r="N318" s="156"/>
    </row>
    <row r="319" spans="1:14" ht="13.5" customHeight="1" x14ac:dyDescent="0.2">
      <c r="A319" s="52" t="s">
        <v>340</v>
      </c>
      <c r="B319" s="175" t="s">
        <v>5</v>
      </c>
      <c r="C319" s="175"/>
      <c r="D319" s="175"/>
      <c r="E319" s="175"/>
      <c r="F319" s="175"/>
      <c r="G319" s="175"/>
      <c r="H319" s="175"/>
      <c r="I319" s="175"/>
      <c r="J319" s="175"/>
      <c r="K319" s="175"/>
      <c r="L319" s="175"/>
      <c r="M319" s="175"/>
      <c r="N319" s="175"/>
    </row>
    <row r="320" spans="1:14" ht="13.5" customHeight="1" x14ac:dyDescent="0.25">
      <c r="A320" s="156"/>
      <c r="B320" s="156"/>
      <c r="C320" s="156"/>
      <c r="D320" s="156"/>
      <c r="E320" s="156"/>
      <c r="F320" s="156"/>
      <c r="G320" s="156"/>
      <c r="H320" s="156"/>
      <c r="I320" s="156"/>
      <c r="J320" s="156"/>
      <c r="K320" s="156"/>
      <c r="L320" s="156"/>
      <c r="M320" s="156"/>
      <c r="N320" s="156"/>
    </row>
    <row r="321" spans="1:14" ht="13.5" customHeight="1" x14ac:dyDescent="0.25">
      <c r="B321" s="50" t="s">
        <v>345</v>
      </c>
      <c r="C321" s="183" t="s">
        <v>212</v>
      </c>
      <c r="D321" s="183"/>
      <c r="E321" s="183"/>
      <c r="F321" s="183"/>
      <c r="G321" s="183"/>
      <c r="H321" s="183"/>
      <c r="I321" s="183"/>
      <c r="J321" s="183"/>
      <c r="K321" s="183"/>
      <c r="L321" s="183"/>
      <c r="M321" s="183"/>
      <c r="N321" s="183"/>
    </row>
    <row r="322" spans="1:14" ht="13.5" customHeight="1" x14ac:dyDescent="0.25">
      <c r="C322" s="183"/>
      <c r="D322" s="183"/>
      <c r="E322" s="183"/>
      <c r="F322" s="183"/>
      <c r="G322" s="183"/>
      <c r="H322" s="183"/>
      <c r="I322" s="183"/>
      <c r="J322" s="183"/>
      <c r="K322" s="183"/>
      <c r="L322" s="183"/>
      <c r="M322" s="183"/>
      <c r="N322" s="183"/>
    </row>
    <row r="323" spans="1:14" ht="13.5" customHeight="1" x14ac:dyDescent="0.25">
      <c r="C323" s="183"/>
      <c r="D323" s="183"/>
      <c r="E323" s="183"/>
      <c r="F323" s="183"/>
      <c r="G323" s="183"/>
      <c r="H323" s="183"/>
      <c r="I323" s="183"/>
      <c r="J323" s="183"/>
      <c r="K323" s="183"/>
      <c r="L323" s="183"/>
      <c r="M323" s="183"/>
      <c r="N323" s="183"/>
    </row>
    <row r="324" spans="1:14" ht="13.5" customHeight="1" x14ac:dyDescent="0.25">
      <c r="C324" s="183"/>
      <c r="D324" s="183"/>
      <c r="E324" s="183"/>
      <c r="F324" s="183"/>
      <c r="G324" s="183"/>
      <c r="H324" s="183"/>
      <c r="I324" s="183"/>
      <c r="J324" s="183"/>
      <c r="K324" s="183"/>
      <c r="L324" s="183"/>
      <c r="M324" s="183"/>
      <c r="N324" s="183"/>
    </row>
    <row r="325" spans="1:14" ht="13.5" customHeight="1" x14ac:dyDescent="0.25">
      <c r="A325" s="156"/>
      <c r="B325" s="156"/>
      <c r="C325" s="156"/>
      <c r="D325" s="156"/>
      <c r="E325" s="156"/>
      <c r="F325" s="156"/>
      <c r="G325" s="156"/>
      <c r="H325" s="156"/>
      <c r="I325" s="156"/>
      <c r="J325" s="156"/>
      <c r="K325" s="156"/>
      <c r="L325" s="156"/>
      <c r="M325" s="156"/>
      <c r="N325" s="156"/>
    </row>
    <row r="326" spans="1:14" ht="13.5" customHeight="1" x14ac:dyDescent="0.25">
      <c r="B326" s="50" t="s">
        <v>346</v>
      </c>
      <c r="C326" s="183" t="s">
        <v>213</v>
      </c>
      <c r="D326" s="183"/>
      <c r="E326" s="183"/>
      <c r="F326" s="183"/>
      <c r="G326" s="183"/>
      <c r="H326" s="183"/>
      <c r="I326" s="183"/>
      <c r="J326" s="183"/>
      <c r="K326" s="183"/>
      <c r="L326" s="183"/>
      <c r="M326" s="183"/>
      <c r="N326" s="183"/>
    </row>
    <row r="327" spans="1:14" ht="13.5" customHeight="1" x14ac:dyDescent="0.25">
      <c r="C327" s="183"/>
      <c r="D327" s="183"/>
      <c r="E327" s="183"/>
      <c r="F327" s="183"/>
      <c r="G327" s="183"/>
      <c r="H327" s="183"/>
      <c r="I327" s="183"/>
      <c r="J327" s="183"/>
      <c r="K327" s="183"/>
      <c r="L327" s="183"/>
      <c r="M327" s="183"/>
      <c r="N327" s="183"/>
    </row>
    <row r="328" spans="1:14" ht="13.5" customHeight="1" x14ac:dyDescent="0.25">
      <c r="A328" s="156"/>
      <c r="B328" s="156"/>
      <c r="C328" s="156"/>
      <c r="D328" s="156"/>
      <c r="E328" s="156"/>
      <c r="F328" s="156"/>
      <c r="G328" s="156"/>
      <c r="H328" s="156"/>
      <c r="I328" s="156"/>
      <c r="J328" s="156"/>
      <c r="K328" s="156"/>
      <c r="L328" s="156"/>
      <c r="M328" s="156"/>
      <c r="N328" s="156"/>
    </row>
    <row r="329" spans="1:14" ht="13.5" customHeight="1" x14ac:dyDescent="0.25">
      <c r="A329" s="52" t="s">
        <v>341</v>
      </c>
      <c r="B329" s="183" t="s">
        <v>216</v>
      </c>
      <c r="C329" s="183"/>
      <c r="D329" s="183"/>
      <c r="E329" s="183"/>
      <c r="F329" s="183"/>
      <c r="G329" s="183"/>
      <c r="H329" s="183"/>
      <c r="I329" s="183"/>
      <c r="J329" s="183"/>
      <c r="K329" s="183"/>
      <c r="L329" s="183"/>
      <c r="M329" s="183"/>
      <c r="N329" s="183"/>
    </row>
    <row r="330" spans="1:14" ht="13.5" customHeight="1" x14ac:dyDescent="0.25">
      <c r="B330" s="183"/>
      <c r="C330" s="183"/>
      <c r="D330" s="183"/>
      <c r="E330" s="183"/>
      <c r="F330" s="183"/>
      <c r="G330" s="183"/>
      <c r="H330" s="183"/>
      <c r="I330" s="183"/>
      <c r="J330" s="183"/>
      <c r="K330" s="183"/>
      <c r="L330" s="183"/>
      <c r="M330" s="183"/>
      <c r="N330" s="183"/>
    </row>
    <row r="331" spans="1:14" ht="13.5" customHeight="1" x14ac:dyDescent="0.25">
      <c r="A331" s="156"/>
      <c r="B331" s="156"/>
      <c r="C331" s="156"/>
      <c r="D331" s="156"/>
      <c r="E331" s="156"/>
      <c r="F331" s="156"/>
      <c r="G331" s="156"/>
      <c r="H331" s="156"/>
      <c r="I331" s="156"/>
      <c r="J331" s="156"/>
      <c r="K331" s="156"/>
      <c r="L331" s="156"/>
      <c r="M331" s="156"/>
      <c r="N331" s="156"/>
    </row>
    <row r="332" spans="1:14" ht="13.5" customHeight="1" x14ac:dyDescent="0.25">
      <c r="A332" s="157" t="s">
        <v>3</v>
      </c>
      <c r="B332" s="157"/>
      <c r="C332" s="157"/>
      <c r="D332" s="157"/>
      <c r="E332" s="157"/>
      <c r="F332" s="157"/>
      <c r="G332" s="157"/>
      <c r="H332" s="157"/>
      <c r="I332" s="157"/>
      <c r="J332" s="157"/>
      <c r="K332" s="157"/>
      <c r="L332" s="157"/>
      <c r="M332" s="157"/>
      <c r="N332" s="157"/>
    </row>
    <row r="333" spans="1:14" ht="13.5" customHeight="1" x14ac:dyDescent="0.25">
      <c r="A333" s="156"/>
      <c r="B333" s="156"/>
      <c r="C333" s="156"/>
      <c r="D333" s="156"/>
      <c r="E333" s="156"/>
      <c r="F333" s="156"/>
      <c r="G333" s="156"/>
      <c r="H333" s="156"/>
      <c r="I333" s="156"/>
      <c r="J333" s="156"/>
      <c r="K333" s="156"/>
      <c r="L333" s="156"/>
      <c r="M333" s="156"/>
      <c r="N333" s="156"/>
    </row>
    <row r="334" spans="1:14" ht="13.5" customHeight="1" thickBot="1" x14ac:dyDescent="0.25">
      <c r="A334" s="169" t="s">
        <v>6</v>
      </c>
      <c r="B334" s="169"/>
      <c r="C334" s="169"/>
      <c r="D334" s="169"/>
      <c r="E334" s="169"/>
      <c r="F334" s="169"/>
      <c r="G334" s="169"/>
      <c r="H334" s="169"/>
      <c r="I334" s="169"/>
      <c r="J334" s="169"/>
      <c r="K334" s="169"/>
      <c r="L334" s="169"/>
      <c r="M334" s="169"/>
      <c r="N334" s="169"/>
    </row>
    <row r="335" spans="1:14" ht="13.5" customHeight="1" x14ac:dyDescent="0.25">
      <c r="A335" s="179" t="s">
        <v>7</v>
      </c>
      <c r="B335" s="179"/>
      <c r="C335" s="179"/>
      <c r="D335" s="179"/>
      <c r="E335" s="179"/>
      <c r="F335" s="179"/>
      <c r="G335" s="179"/>
      <c r="H335" s="179"/>
      <c r="I335" s="179"/>
      <c r="J335" s="179"/>
      <c r="K335" s="179"/>
      <c r="L335" s="179"/>
      <c r="M335" s="179"/>
      <c r="N335" s="179"/>
    </row>
    <row r="336" spans="1:14" ht="13.5" customHeight="1" x14ac:dyDescent="0.25">
      <c r="A336" s="156"/>
      <c r="B336" s="156"/>
      <c r="C336" s="156"/>
      <c r="D336" s="156"/>
      <c r="E336" s="156"/>
      <c r="F336" s="156"/>
      <c r="G336" s="156"/>
      <c r="H336" s="156"/>
      <c r="I336" s="156"/>
      <c r="J336" s="156"/>
      <c r="K336" s="156"/>
      <c r="L336" s="156"/>
      <c r="M336" s="156"/>
      <c r="N336" s="156"/>
    </row>
    <row r="337" spans="1:14" ht="13.5" customHeight="1" x14ac:dyDescent="0.25">
      <c r="A337" s="183" t="s">
        <v>220</v>
      </c>
      <c r="B337" s="183"/>
      <c r="C337" s="183"/>
      <c r="D337" s="183"/>
      <c r="E337" s="183"/>
      <c r="F337" s="183"/>
      <c r="G337" s="183"/>
      <c r="H337" s="183"/>
      <c r="I337" s="183"/>
      <c r="J337" s="183"/>
      <c r="K337" s="183"/>
      <c r="L337" s="183"/>
      <c r="M337" s="183"/>
      <c r="N337" s="183"/>
    </row>
    <row r="338" spans="1:14" ht="13.5" customHeight="1" x14ac:dyDescent="0.25">
      <c r="A338" s="183"/>
      <c r="B338" s="183"/>
      <c r="C338" s="183"/>
      <c r="D338" s="183"/>
      <c r="E338" s="183"/>
      <c r="F338" s="183"/>
      <c r="G338" s="183"/>
      <c r="H338" s="183"/>
      <c r="I338" s="183"/>
      <c r="J338" s="183"/>
      <c r="K338" s="183"/>
      <c r="L338" s="183"/>
      <c r="M338" s="183"/>
      <c r="N338" s="183"/>
    </row>
    <row r="339" spans="1:14" ht="13.5" customHeight="1" x14ac:dyDescent="0.25">
      <c r="A339" s="183"/>
      <c r="B339" s="183"/>
      <c r="C339" s="183"/>
      <c r="D339" s="183"/>
      <c r="E339" s="183"/>
      <c r="F339" s="183"/>
      <c r="G339" s="183"/>
      <c r="H339" s="183"/>
      <c r="I339" s="183"/>
      <c r="J339" s="183"/>
      <c r="K339" s="183"/>
      <c r="L339" s="183"/>
      <c r="M339" s="183"/>
      <c r="N339" s="183"/>
    </row>
    <row r="340" spans="1:14" ht="13.5" customHeight="1" x14ac:dyDescent="0.25">
      <c r="A340" s="183"/>
      <c r="B340" s="183"/>
      <c r="C340" s="183"/>
      <c r="D340" s="183"/>
      <c r="E340" s="183"/>
      <c r="F340" s="183"/>
      <c r="G340" s="183"/>
      <c r="H340" s="183"/>
      <c r="I340" s="183"/>
      <c r="J340" s="183"/>
      <c r="K340" s="183"/>
      <c r="L340" s="183"/>
      <c r="M340" s="183"/>
      <c r="N340" s="183"/>
    </row>
    <row r="341" spans="1:14" ht="13.5" customHeight="1" x14ac:dyDescent="0.25">
      <c r="A341" s="183"/>
      <c r="B341" s="183"/>
      <c r="C341" s="183"/>
      <c r="D341" s="183"/>
      <c r="E341" s="183"/>
      <c r="F341" s="183"/>
      <c r="G341" s="183"/>
      <c r="H341" s="183"/>
      <c r="I341" s="183"/>
      <c r="J341" s="183"/>
      <c r="K341" s="183"/>
      <c r="L341" s="183"/>
      <c r="M341" s="183"/>
      <c r="N341" s="183"/>
    </row>
    <row r="342" spans="1:14" ht="13.5" customHeight="1" x14ac:dyDescent="0.25">
      <c r="A342" s="156"/>
      <c r="B342" s="156"/>
      <c r="C342" s="156"/>
      <c r="D342" s="156"/>
      <c r="E342" s="156"/>
      <c r="F342" s="156"/>
      <c r="G342" s="156"/>
      <c r="H342" s="156"/>
      <c r="I342" s="156"/>
      <c r="J342" s="156"/>
      <c r="K342" s="156"/>
      <c r="L342" s="156"/>
      <c r="M342" s="156"/>
      <c r="N342" s="156"/>
    </row>
    <row r="343" spans="1:14" ht="13.5" customHeight="1" x14ac:dyDescent="0.25">
      <c r="A343" s="52" t="s">
        <v>334</v>
      </c>
      <c r="C343" s="51" t="s">
        <v>335</v>
      </c>
      <c r="D343" s="51"/>
      <c r="E343" s="51" t="s">
        <v>338</v>
      </c>
      <c r="G343" s="156"/>
      <c r="H343" s="156"/>
      <c r="I343" s="156"/>
      <c r="J343" s="156"/>
      <c r="K343" s="156"/>
      <c r="L343" s="156"/>
      <c r="M343" s="156"/>
      <c r="N343" s="156"/>
    </row>
    <row r="344" spans="1:14" ht="13.5" customHeight="1" x14ac:dyDescent="0.25">
      <c r="C344" s="165"/>
      <c r="E344" s="165"/>
      <c r="G344" s="157" t="s">
        <v>8</v>
      </c>
      <c r="H344" s="157"/>
      <c r="I344" s="157"/>
      <c r="J344" s="157"/>
      <c r="K344" s="157"/>
      <c r="L344" s="157"/>
      <c r="M344" s="157"/>
      <c r="N344" s="157"/>
    </row>
    <row r="345" spans="1:14" ht="13.5" customHeight="1" x14ac:dyDescent="0.25">
      <c r="C345" s="166"/>
      <c r="E345" s="166"/>
      <c r="G345" s="156"/>
      <c r="H345" s="156"/>
      <c r="I345" s="156"/>
      <c r="J345" s="156"/>
      <c r="K345" s="156"/>
      <c r="L345" s="156"/>
      <c r="M345" s="156"/>
      <c r="N345" s="156"/>
    </row>
    <row r="346" spans="1:14" ht="13.5" customHeight="1" x14ac:dyDescent="0.25">
      <c r="A346" s="156"/>
      <c r="B346" s="156"/>
      <c r="C346" s="156"/>
      <c r="D346" s="156"/>
      <c r="E346" s="156"/>
      <c r="F346" s="156"/>
      <c r="G346" s="156"/>
      <c r="H346" s="156"/>
      <c r="I346" s="156"/>
      <c r="J346" s="156"/>
      <c r="K346" s="156"/>
      <c r="L346" s="156"/>
      <c r="M346" s="156"/>
      <c r="N346" s="156"/>
    </row>
    <row r="347" spans="1:14" ht="13.5" customHeight="1" x14ac:dyDescent="0.25">
      <c r="A347" s="183" t="s">
        <v>73</v>
      </c>
      <c r="B347" s="183"/>
      <c r="C347" s="183"/>
      <c r="D347" s="183"/>
      <c r="E347" s="183"/>
      <c r="F347" s="183"/>
      <c r="G347" s="183"/>
      <c r="H347" s="183"/>
      <c r="I347" s="183"/>
      <c r="J347" s="183"/>
      <c r="K347" s="183"/>
      <c r="L347" s="183"/>
      <c r="M347" s="183"/>
      <c r="N347" s="183"/>
    </row>
    <row r="348" spans="1:14" ht="13.5" customHeight="1" x14ac:dyDescent="0.25">
      <c r="A348" s="183"/>
      <c r="B348" s="183"/>
      <c r="C348" s="183"/>
      <c r="D348" s="183"/>
      <c r="E348" s="183"/>
      <c r="F348" s="183"/>
      <c r="G348" s="183"/>
      <c r="H348" s="183"/>
      <c r="I348" s="183"/>
      <c r="J348" s="183"/>
      <c r="K348" s="183"/>
      <c r="L348" s="183"/>
      <c r="M348" s="183"/>
      <c r="N348" s="183"/>
    </row>
    <row r="349" spans="1:14" ht="13.5" customHeight="1" x14ac:dyDescent="0.25">
      <c r="A349" s="183"/>
      <c r="B349" s="183"/>
      <c r="C349" s="183"/>
      <c r="D349" s="183"/>
      <c r="E349" s="183"/>
      <c r="F349" s="183"/>
      <c r="G349" s="183"/>
      <c r="H349" s="183"/>
      <c r="I349" s="183"/>
      <c r="J349" s="183"/>
      <c r="K349" s="183"/>
      <c r="L349" s="183"/>
      <c r="M349" s="183"/>
      <c r="N349" s="183"/>
    </row>
    <row r="350" spans="1:14" ht="13.5" customHeight="1" x14ac:dyDescent="0.25">
      <c r="A350" s="183"/>
      <c r="B350" s="183"/>
      <c r="C350" s="183"/>
      <c r="D350" s="183"/>
      <c r="E350" s="183"/>
      <c r="F350" s="183"/>
      <c r="G350" s="183"/>
      <c r="H350" s="183"/>
      <c r="I350" s="183"/>
      <c r="J350" s="183"/>
      <c r="K350" s="183"/>
      <c r="L350" s="183"/>
      <c r="M350" s="183"/>
      <c r="N350" s="183"/>
    </row>
    <row r="351" spans="1:14" ht="13.5" customHeight="1" x14ac:dyDescent="0.25">
      <c r="A351" s="183"/>
      <c r="B351" s="183"/>
      <c r="C351" s="183"/>
      <c r="D351" s="183"/>
      <c r="E351" s="183"/>
      <c r="F351" s="183"/>
      <c r="G351" s="183"/>
      <c r="H351" s="183"/>
      <c r="I351" s="183"/>
      <c r="J351" s="183"/>
      <c r="K351" s="183"/>
      <c r="L351" s="183"/>
      <c r="M351" s="183"/>
      <c r="N351" s="183"/>
    </row>
    <row r="352" spans="1:14" ht="13.5" customHeight="1" x14ac:dyDescent="0.25">
      <c r="A352" s="156"/>
      <c r="B352" s="156"/>
      <c r="C352" s="156"/>
      <c r="D352" s="156"/>
      <c r="E352" s="156"/>
      <c r="F352" s="156"/>
      <c r="G352" s="156"/>
      <c r="H352" s="156"/>
      <c r="I352" s="156"/>
      <c r="J352" s="156"/>
      <c r="K352" s="156"/>
      <c r="L352" s="156"/>
      <c r="M352" s="156"/>
      <c r="N352" s="156"/>
    </row>
    <row r="353" spans="1:14" ht="13.5" customHeight="1" x14ac:dyDescent="0.25">
      <c r="A353" s="183" t="s">
        <v>226</v>
      </c>
      <c r="B353" s="183"/>
      <c r="C353" s="183"/>
      <c r="D353" s="183"/>
      <c r="E353" s="183"/>
      <c r="F353" s="183"/>
      <c r="G353" s="183"/>
      <c r="H353" s="183"/>
      <c r="I353" s="183"/>
      <c r="J353" s="183"/>
      <c r="K353" s="183"/>
      <c r="L353" s="183"/>
      <c r="M353" s="183"/>
      <c r="N353" s="183"/>
    </row>
    <row r="354" spans="1:14" ht="13.5" customHeight="1" x14ac:dyDescent="0.25">
      <c r="A354" s="183"/>
      <c r="B354" s="183"/>
      <c r="C354" s="183"/>
      <c r="D354" s="183"/>
      <c r="E354" s="183"/>
      <c r="F354" s="183"/>
      <c r="G354" s="183"/>
      <c r="H354" s="183"/>
      <c r="I354" s="183"/>
      <c r="J354" s="183"/>
      <c r="K354" s="183"/>
      <c r="L354" s="183"/>
      <c r="M354" s="183"/>
      <c r="N354" s="183"/>
    </row>
    <row r="355" spans="1:14" ht="13.5" customHeight="1" x14ac:dyDescent="0.25">
      <c r="A355" s="156"/>
      <c r="B355" s="156"/>
      <c r="C355" s="156"/>
      <c r="D355" s="156"/>
      <c r="E355" s="156"/>
      <c r="F355" s="156"/>
      <c r="G355" s="156"/>
      <c r="H355" s="156"/>
      <c r="I355" s="156"/>
      <c r="J355" s="156"/>
      <c r="K355" s="156"/>
      <c r="L355" s="156"/>
      <c r="M355" s="156"/>
      <c r="N355" s="156"/>
    </row>
    <row r="356" spans="1:14" ht="13.5" customHeight="1" x14ac:dyDescent="0.25">
      <c r="A356" s="157" t="s">
        <v>217</v>
      </c>
      <c r="B356" s="157"/>
      <c r="C356" s="157"/>
      <c r="D356" s="157"/>
      <c r="E356" s="157"/>
      <c r="F356" s="157"/>
      <c r="G356" s="157"/>
      <c r="H356" s="157"/>
      <c r="I356" s="157"/>
      <c r="J356" s="157"/>
      <c r="K356" s="157"/>
      <c r="L356" s="157"/>
      <c r="M356" s="157"/>
      <c r="N356" s="157"/>
    </row>
    <row r="357" spans="1:14" ht="13.5" customHeight="1" x14ac:dyDescent="0.25">
      <c r="A357" s="157"/>
      <c r="B357" s="157"/>
      <c r="C357" s="157"/>
      <c r="D357" s="157"/>
      <c r="E357" s="157"/>
      <c r="F357" s="157"/>
      <c r="G357" s="157"/>
      <c r="H357" s="157"/>
      <c r="I357" s="157"/>
      <c r="J357" s="157"/>
      <c r="K357" s="157"/>
      <c r="L357" s="157"/>
      <c r="M357" s="157"/>
      <c r="N357" s="157"/>
    </row>
    <row r="358" spans="1:14" ht="13.5" customHeight="1" x14ac:dyDescent="0.25">
      <c r="A358" s="156"/>
      <c r="B358" s="156"/>
      <c r="C358" s="156"/>
      <c r="D358" s="156"/>
      <c r="E358" s="156"/>
      <c r="F358" s="156"/>
      <c r="G358" s="156"/>
      <c r="H358" s="156"/>
      <c r="I358" s="156"/>
      <c r="J358" s="156"/>
      <c r="K358" s="156"/>
      <c r="L358" s="156"/>
      <c r="M358" s="156"/>
      <c r="N358" s="156"/>
    </row>
    <row r="359" spans="1:14" ht="13.5" customHeight="1" x14ac:dyDescent="0.25">
      <c r="A359" s="157" t="s">
        <v>218</v>
      </c>
      <c r="B359" s="157"/>
      <c r="C359" s="157"/>
      <c r="D359" s="157"/>
      <c r="E359" s="157"/>
      <c r="F359" s="157"/>
      <c r="G359" s="157"/>
      <c r="H359" s="157"/>
      <c r="I359" s="157"/>
      <c r="J359" s="157"/>
      <c r="K359" s="157"/>
      <c r="L359" s="157"/>
      <c r="M359" s="157"/>
      <c r="N359" s="157"/>
    </row>
    <row r="360" spans="1:14" ht="13.5" customHeight="1" x14ac:dyDescent="0.25">
      <c r="A360" s="157"/>
      <c r="B360" s="157"/>
      <c r="C360" s="157"/>
      <c r="D360" s="157"/>
      <c r="E360" s="157"/>
      <c r="F360" s="157"/>
      <c r="G360" s="157"/>
      <c r="H360" s="157"/>
      <c r="I360" s="157"/>
      <c r="J360" s="157"/>
      <c r="K360" s="157"/>
      <c r="L360" s="157"/>
      <c r="M360" s="157"/>
      <c r="N360" s="157"/>
    </row>
    <row r="361" spans="1:14" ht="13.5" customHeight="1" x14ac:dyDescent="0.25">
      <c r="A361" s="156"/>
      <c r="B361" s="156"/>
      <c r="C361" s="156"/>
      <c r="D361" s="156"/>
      <c r="E361" s="156"/>
      <c r="F361" s="156"/>
      <c r="G361" s="156"/>
      <c r="H361" s="156"/>
      <c r="I361" s="156"/>
      <c r="J361" s="156"/>
      <c r="K361" s="156"/>
      <c r="L361" s="156"/>
      <c r="M361" s="156"/>
      <c r="N361" s="156"/>
    </row>
    <row r="362" spans="1:14" ht="13.5" customHeight="1" x14ac:dyDescent="0.25">
      <c r="A362" s="157" t="s">
        <v>110</v>
      </c>
      <c r="B362" s="157"/>
      <c r="C362" s="157"/>
      <c r="D362" s="157"/>
      <c r="E362" s="157"/>
      <c r="F362" s="157"/>
      <c r="G362" s="157"/>
      <c r="H362" s="157"/>
      <c r="I362" s="157"/>
      <c r="J362" s="157"/>
      <c r="K362" s="157"/>
      <c r="L362" s="157"/>
      <c r="M362" s="157"/>
      <c r="N362" s="157"/>
    </row>
    <row r="363" spans="1:14" ht="13.5" customHeight="1" x14ac:dyDescent="0.25">
      <c r="A363" s="156"/>
      <c r="B363" s="156"/>
      <c r="C363" s="156"/>
      <c r="D363" s="156"/>
      <c r="E363" s="156"/>
      <c r="F363" s="156"/>
      <c r="G363" s="156"/>
      <c r="H363" s="156"/>
      <c r="I363" s="156"/>
      <c r="J363" s="156"/>
      <c r="K363" s="156"/>
      <c r="L363" s="156"/>
      <c r="M363" s="156"/>
      <c r="N363" s="156"/>
    </row>
    <row r="364" spans="1:14" ht="13.5" customHeight="1" x14ac:dyDescent="0.25">
      <c r="A364" s="52" t="s">
        <v>340</v>
      </c>
      <c r="B364" s="183" t="s">
        <v>109</v>
      </c>
      <c r="C364" s="183"/>
      <c r="D364" s="183"/>
      <c r="E364" s="183"/>
      <c r="F364" s="183"/>
      <c r="G364" s="183"/>
      <c r="H364" s="183"/>
      <c r="I364" s="183"/>
      <c r="J364" s="180">
        <f>+'A - Payment Stream (Part A)'!C17</f>
        <v>0</v>
      </c>
      <c r="K364" s="180"/>
      <c r="L364" s="180"/>
      <c r="M364" s="180"/>
      <c r="N364" s="180"/>
    </row>
    <row r="365" spans="1:14" ht="13.5" customHeight="1" x14ac:dyDescent="0.25">
      <c r="A365" s="156"/>
      <c r="B365" s="156"/>
      <c r="C365" s="156"/>
      <c r="D365" s="156"/>
      <c r="E365" s="156"/>
      <c r="F365" s="156"/>
      <c r="G365" s="156"/>
      <c r="H365" s="156"/>
      <c r="I365" s="156"/>
      <c r="J365" s="156"/>
      <c r="K365" s="156"/>
      <c r="L365" s="156"/>
      <c r="M365" s="156"/>
      <c r="N365" s="156"/>
    </row>
    <row r="366" spans="1:14" ht="13.5" customHeight="1" x14ac:dyDescent="0.25">
      <c r="A366" s="52" t="s">
        <v>341</v>
      </c>
      <c r="B366" s="183" t="s">
        <v>9</v>
      </c>
      <c r="C366" s="183"/>
      <c r="D366" s="183"/>
      <c r="E366" s="183"/>
      <c r="F366" s="183"/>
      <c r="G366" s="183"/>
      <c r="H366" s="183"/>
      <c r="I366" s="183"/>
      <c r="J366" s="180"/>
      <c r="K366" s="180"/>
      <c r="L366" s="180"/>
      <c r="M366" s="180"/>
      <c r="N366" s="180"/>
    </row>
    <row r="367" spans="1:14" ht="13.5" customHeight="1" x14ac:dyDescent="0.25">
      <c r="A367" s="156"/>
      <c r="B367" s="156"/>
      <c r="C367" s="156"/>
      <c r="D367" s="156"/>
      <c r="E367" s="156"/>
      <c r="F367" s="156"/>
      <c r="G367" s="156"/>
      <c r="H367" s="156"/>
      <c r="I367" s="156"/>
      <c r="J367" s="156"/>
      <c r="K367" s="156"/>
      <c r="L367" s="156"/>
      <c r="M367" s="156"/>
      <c r="N367" s="156"/>
    </row>
    <row r="368" spans="1:14" ht="13.5" customHeight="1" x14ac:dyDescent="0.25">
      <c r="A368" s="52" t="s">
        <v>353</v>
      </c>
      <c r="B368" s="157" t="s">
        <v>111</v>
      </c>
      <c r="C368" s="157"/>
      <c r="D368" s="157"/>
      <c r="E368" s="157"/>
      <c r="F368" s="157"/>
      <c r="G368" s="157"/>
      <c r="H368" s="157"/>
      <c r="I368" s="157"/>
      <c r="J368" s="208">
        <f>+J364+J366</f>
        <v>0</v>
      </c>
      <c r="K368" s="208"/>
      <c r="L368" s="208"/>
      <c r="M368" s="208"/>
      <c r="N368" s="208"/>
    </row>
    <row r="369" spans="1:14" ht="13.5" customHeight="1" x14ac:dyDescent="0.25">
      <c r="A369" s="52"/>
      <c r="B369" s="157"/>
      <c r="C369" s="157"/>
      <c r="D369" s="157"/>
      <c r="E369" s="157"/>
      <c r="F369" s="157"/>
      <c r="G369" s="157"/>
      <c r="H369" s="157"/>
      <c r="I369" s="157"/>
      <c r="J369" s="207"/>
      <c r="K369" s="207"/>
      <c r="L369" s="207"/>
      <c r="M369" s="207"/>
      <c r="N369" s="207"/>
    </row>
    <row r="370" spans="1:14" ht="13.5" customHeight="1" x14ac:dyDescent="0.25">
      <c r="A370" s="156"/>
      <c r="B370" s="156"/>
      <c r="C370" s="156"/>
      <c r="D370" s="156"/>
      <c r="E370" s="156"/>
      <c r="F370" s="156"/>
      <c r="G370" s="156"/>
      <c r="H370" s="156"/>
      <c r="I370" s="156"/>
      <c r="J370" s="156"/>
      <c r="K370" s="156"/>
      <c r="L370" s="156"/>
      <c r="M370" s="156"/>
      <c r="N370" s="156"/>
    </row>
    <row r="371" spans="1:14" ht="13.5" customHeight="1" x14ac:dyDescent="0.25">
      <c r="A371" s="52" t="s">
        <v>354</v>
      </c>
      <c r="B371" s="157" t="s">
        <v>112</v>
      </c>
      <c r="C371" s="157"/>
      <c r="D371" s="157"/>
      <c r="E371" s="157"/>
      <c r="F371" s="157"/>
      <c r="G371" s="157"/>
      <c r="H371" s="157"/>
      <c r="I371" s="157"/>
      <c r="J371" s="180"/>
      <c r="K371" s="180"/>
      <c r="L371" s="180"/>
      <c r="M371" s="180"/>
      <c r="N371" s="180"/>
    </row>
    <row r="372" spans="1:14" ht="13.5" customHeight="1" x14ac:dyDescent="0.25">
      <c r="A372" s="52"/>
      <c r="B372" s="157"/>
      <c r="C372" s="157"/>
      <c r="D372" s="157"/>
      <c r="E372" s="157"/>
      <c r="F372" s="157"/>
      <c r="G372" s="157"/>
      <c r="H372" s="157"/>
      <c r="I372" s="157"/>
      <c r="J372" s="207"/>
      <c r="K372" s="207"/>
      <c r="L372" s="207"/>
      <c r="M372" s="207"/>
      <c r="N372" s="207"/>
    </row>
    <row r="373" spans="1:14" ht="13.5" customHeight="1" x14ac:dyDescent="0.25">
      <c r="A373" s="156"/>
      <c r="B373" s="156"/>
      <c r="C373" s="156"/>
      <c r="D373" s="156"/>
      <c r="E373" s="156"/>
      <c r="F373" s="156"/>
      <c r="G373" s="156"/>
      <c r="H373" s="156"/>
      <c r="I373" s="156"/>
      <c r="J373" s="156"/>
      <c r="K373" s="156"/>
      <c r="L373" s="156"/>
      <c r="M373" s="156"/>
      <c r="N373" s="156"/>
    </row>
    <row r="374" spans="1:14" ht="13.5" customHeight="1" x14ac:dyDescent="0.25">
      <c r="A374" s="52" t="s">
        <v>359</v>
      </c>
      <c r="B374" s="177" t="s">
        <v>211</v>
      </c>
      <c r="C374" s="177"/>
      <c r="D374" s="177"/>
      <c r="E374" s="177"/>
      <c r="F374" s="177"/>
      <c r="G374" s="177"/>
      <c r="H374" s="177"/>
      <c r="I374" s="177"/>
      <c r="J374" s="177"/>
      <c r="K374" s="177"/>
      <c r="L374" s="177"/>
      <c r="M374" s="177"/>
      <c r="N374" s="177"/>
    </row>
    <row r="375" spans="1:14" ht="13.5" customHeight="1" x14ac:dyDescent="0.25">
      <c r="A375" s="52"/>
      <c r="B375" s="177"/>
      <c r="C375" s="177"/>
      <c r="D375" s="177"/>
      <c r="E375" s="177"/>
      <c r="F375" s="177"/>
      <c r="G375" s="177"/>
      <c r="H375" s="177"/>
      <c r="I375" s="177"/>
      <c r="J375" s="177"/>
      <c r="K375" s="177"/>
      <c r="L375" s="177"/>
      <c r="M375" s="177"/>
      <c r="N375" s="177"/>
    </row>
    <row r="376" spans="1:14" ht="13.5" customHeight="1" x14ac:dyDescent="0.25">
      <c r="A376" s="156"/>
      <c r="B376" s="156"/>
      <c r="C376" s="156"/>
      <c r="D376" s="156"/>
      <c r="E376" s="156"/>
      <c r="F376" s="156"/>
      <c r="G376" s="156"/>
      <c r="H376" s="156"/>
      <c r="I376" s="156"/>
      <c r="J376" s="156"/>
      <c r="K376" s="156"/>
      <c r="L376" s="156"/>
      <c r="M376" s="156"/>
      <c r="N376" s="156"/>
    </row>
    <row r="377" spans="1:14" ht="13.5" customHeight="1" x14ac:dyDescent="0.25">
      <c r="A377" s="157" t="s">
        <v>3</v>
      </c>
      <c r="B377" s="157"/>
      <c r="C377" s="157"/>
      <c r="D377" s="157"/>
      <c r="E377" s="157"/>
      <c r="F377" s="157"/>
      <c r="G377" s="157"/>
      <c r="H377" s="157"/>
      <c r="I377" s="157"/>
      <c r="J377" s="157"/>
      <c r="K377" s="157"/>
      <c r="L377" s="157"/>
      <c r="M377" s="157"/>
      <c r="N377" s="157"/>
    </row>
    <row r="378" spans="1:14" ht="13.5" customHeight="1" x14ac:dyDescent="0.25">
      <c r="A378" s="156"/>
      <c r="B378" s="156"/>
      <c r="C378" s="156"/>
      <c r="D378" s="156"/>
      <c r="E378" s="156"/>
      <c r="F378" s="156"/>
      <c r="G378" s="156"/>
      <c r="H378" s="156"/>
      <c r="I378" s="156"/>
      <c r="J378" s="156"/>
      <c r="K378" s="156"/>
      <c r="L378" s="156"/>
      <c r="M378" s="156"/>
      <c r="N378" s="156"/>
    </row>
    <row r="379" spans="1:14" ht="13.5" customHeight="1" thickBot="1" x14ac:dyDescent="0.25">
      <c r="A379" s="169" t="s">
        <v>10</v>
      </c>
      <c r="B379" s="169"/>
      <c r="C379" s="169"/>
      <c r="D379" s="169"/>
      <c r="E379" s="169"/>
      <c r="F379" s="169"/>
      <c r="G379" s="169"/>
      <c r="H379" s="169"/>
      <c r="I379" s="169"/>
      <c r="J379" s="169"/>
      <c r="K379" s="169"/>
      <c r="L379" s="169"/>
      <c r="M379" s="169"/>
      <c r="N379" s="169"/>
    </row>
    <row r="380" spans="1:14" ht="13.5" customHeight="1" x14ac:dyDescent="0.25">
      <c r="A380" s="179" t="s">
        <v>11</v>
      </c>
      <c r="B380" s="179"/>
      <c r="C380" s="179"/>
      <c r="D380" s="179"/>
      <c r="E380" s="179"/>
      <c r="F380" s="179"/>
      <c r="G380" s="179"/>
      <c r="H380" s="179"/>
      <c r="I380" s="179"/>
      <c r="J380" s="179"/>
      <c r="K380" s="179"/>
      <c r="L380" s="179"/>
      <c r="M380" s="179"/>
      <c r="N380" s="179"/>
    </row>
    <row r="381" spans="1:14" ht="13.5" customHeight="1" x14ac:dyDescent="0.25">
      <c r="A381" s="156"/>
      <c r="B381" s="156"/>
      <c r="C381" s="156"/>
      <c r="D381" s="156"/>
      <c r="E381" s="156"/>
      <c r="F381" s="156"/>
      <c r="G381" s="156"/>
      <c r="H381" s="156"/>
      <c r="I381" s="156"/>
      <c r="J381" s="156"/>
      <c r="K381" s="156"/>
      <c r="L381" s="156"/>
      <c r="M381" s="156"/>
      <c r="N381" s="156"/>
    </row>
    <row r="382" spans="1:14" ht="13.5" customHeight="1" x14ac:dyDescent="0.25">
      <c r="A382" s="52" t="s">
        <v>334</v>
      </c>
      <c r="B382" s="157" t="s">
        <v>12</v>
      </c>
      <c r="C382" s="157"/>
      <c r="D382" s="157"/>
      <c r="E382" s="157"/>
      <c r="F382" s="157"/>
      <c r="G382" s="157"/>
      <c r="H382" s="157"/>
      <c r="I382" s="157"/>
      <c r="J382" s="180"/>
      <c r="K382" s="180"/>
      <c r="L382" s="180"/>
      <c r="M382" s="180"/>
      <c r="N382" s="180"/>
    </row>
    <row r="383" spans="1:14" ht="13.5" customHeight="1" x14ac:dyDescent="0.25">
      <c r="A383" s="52"/>
      <c r="B383" s="157" t="s">
        <v>207</v>
      </c>
      <c r="C383" s="157"/>
      <c r="D383" s="157"/>
      <c r="E383" s="157"/>
      <c r="F383" s="157"/>
      <c r="G383" s="157"/>
      <c r="H383" s="157"/>
      <c r="I383" s="157"/>
      <c r="J383" s="157"/>
      <c r="K383" s="157"/>
      <c r="L383" s="157"/>
      <c r="M383" s="157"/>
      <c r="N383" s="157"/>
    </row>
    <row r="384" spans="1:14" ht="13.5" customHeight="1" x14ac:dyDescent="0.25">
      <c r="A384" s="156"/>
      <c r="B384" s="156"/>
      <c r="C384" s="156"/>
      <c r="D384" s="156"/>
      <c r="E384" s="156"/>
      <c r="F384" s="156"/>
      <c r="G384" s="156"/>
      <c r="H384" s="156"/>
      <c r="I384" s="156"/>
      <c r="J384" s="156"/>
      <c r="K384" s="156"/>
      <c r="L384" s="156"/>
      <c r="M384" s="156"/>
      <c r="N384" s="156"/>
    </row>
    <row r="385" spans="1:14" ht="13.5" customHeight="1" x14ac:dyDescent="0.25">
      <c r="A385" s="52" t="s">
        <v>340</v>
      </c>
      <c r="B385" s="177" t="s">
        <v>211</v>
      </c>
      <c r="C385" s="177"/>
      <c r="D385" s="177"/>
      <c r="E385" s="177"/>
      <c r="F385" s="177"/>
      <c r="G385" s="177"/>
      <c r="H385" s="177"/>
      <c r="I385" s="177"/>
      <c r="J385" s="177"/>
      <c r="K385" s="177"/>
      <c r="L385" s="177"/>
      <c r="M385" s="177"/>
      <c r="N385" s="177"/>
    </row>
    <row r="386" spans="1:14" ht="13.5" customHeight="1" x14ac:dyDescent="0.25">
      <c r="A386" s="52"/>
      <c r="B386" s="177"/>
      <c r="C386" s="177"/>
      <c r="D386" s="177"/>
      <c r="E386" s="177"/>
      <c r="F386" s="177"/>
      <c r="G386" s="177"/>
      <c r="H386" s="177"/>
      <c r="I386" s="177"/>
      <c r="J386" s="177"/>
      <c r="K386" s="177"/>
      <c r="L386" s="177"/>
      <c r="M386" s="177"/>
      <c r="N386" s="177"/>
    </row>
    <row r="387" spans="1:14" ht="13.5" customHeight="1" x14ac:dyDescent="0.25">
      <c r="A387" s="156"/>
      <c r="B387" s="156"/>
      <c r="C387" s="156"/>
      <c r="D387" s="156"/>
      <c r="E387" s="156"/>
      <c r="F387" s="156"/>
      <c r="G387" s="156"/>
      <c r="H387" s="156"/>
      <c r="I387" s="156"/>
      <c r="J387" s="156"/>
      <c r="K387" s="156"/>
      <c r="L387" s="156"/>
      <c r="M387" s="156"/>
      <c r="N387" s="156"/>
    </row>
    <row r="388" spans="1:14" ht="13.5" customHeight="1" x14ac:dyDescent="0.25">
      <c r="A388" s="157" t="s">
        <v>3</v>
      </c>
      <c r="B388" s="157"/>
      <c r="C388" s="157"/>
      <c r="D388" s="157"/>
      <c r="E388" s="157"/>
      <c r="F388" s="157"/>
      <c r="G388" s="157"/>
      <c r="H388" s="157"/>
      <c r="I388" s="157"/>
      <c r="J388" s="157"/>
      <c r="K388" s="157"/>
      <c r="L388" s="157"/>
      <c r="M388" s="157"/>
      <c r="N388" s="157"/>
    </row>
    <row r="389" spans="1:14" ht="13.5" customHeight="1" x14ac:dyDescent="0.25">
      <c r="A389" s="156"/>
      <c r="B389" s="156"/>
      <c r="C389" s="156"/>
      <c r="D389" s="156"/>
      <c r="E389" s="156"/>
      <c r="F389" s="156"/>
      <c r="G389" s="156"/>
      <c r="H389" s="156"/>
      <c r="I389" s="156"/>
      <c r="J389" s="156"/>
      <c r="K389" s="156"/>
      <c r="L389" s="156"/>
      <c r="M389" s="156"/>
      <c r="N389" s="156"/>
    </row>
    <row r="390" spans="1:14" ht="13.5" customHeight="1" thickBot="1" x14ac:dyDescent="0.25">
      <c r="A390" s="169" t="s">
        <v>13</v>
      </c>
      <c r="B390" s="169"/>
      <c r="C390" s="169"/>
      <c r="D390" s="169"/>
      <c r="E390" s="169"/>
      <c r="F390" s="169"/>
      <c r="G390" s="169"/>
      <c r="H390" s="169"/>
      <c r="I390" s="169"/>
      <c r="J390" s="169"/>
      <c r="K390" s="169"/>
      <c r="L390" s="169"/>
      <c r="M390" s="169"/>
      <c r="N390" s="169"/>
    </row>
    <row r="391" spans="1:14" ht="13.5" customHeight="1" x14ac:dyDescent="0.25">
      <c r="A391" s="156"/>
      <c r="B391" s="156"/>
      <c r="C391" s="156"/>
      <c r="D391" s="156"/>
      <c r="E391" s="156"/>
      <c r="F391" s="156"/>
      <c r="G391" s="156"/>
      <c r="H391" s="156"/>
      <c r="I391" s="156"/>
      <c r="J391" s="156"/>
      <c r="K391" s="156"/>
      <c r="L391" s="156"/>
      <c r="M391" s="156"/>
      <c r="N391" s="156"/>
    </row>
    <row r="392" spans="1:14" ht="13.5" customHeight="1" x14ac:dyDescent="0.25">
      <c r="A392" s="183" t="s">
        <v>14</v>
      </c>
      <c r="B392" s="183"/>
      <c r="C392" s="183"/>
      <c r="D392" s="183"/>
      <c r="E392" s="183"/>
      <c r="F392" s="183"/>
      <c r="G392" s="183"/>
      <c r="H392" s="183"/>
      <c r="I392" s="183"/>
      <c r="J392" s="183"/>
      <c r="K392" s="183"/>
      <c r="L392" s="183"/>
      <c r="M392" s="183"/>
      <c r="N392" s="183"/>
    </row>
    <row r="393" spans="1:14" ht="13.5" customHeight="1" x14ac:dyDescent="0.25">
      <c r="A393" s="183"/>
      <c r="B393" s="183"/>
      <c r="C393" s="183"/>
      <c r="D393" s="183"/>
      <c r="E393" s="183"/>
      <c r="F393" s="183"/>
      <c r="G393" s="183"/>
      <c r="H393" s="183"/>
      <c r="I393" s="183"/>
      <c r="J393" s="183"/>
      <c r="K393" s="183"/>
      <c r="L393" s="183"/>
      <c r="M393" s="183"/>
      <c r="N393" s="183"/>
    </row>
    <row r="394" spans="1:14" ht="13.5" customHeight="1" x14ac:dyDescent="0.25">
      <c r="A394" s="183"/>
      <c r="B394" s="183"/>
      <c r="C394" s="183"/>
      <c r="D394" s="183"/>
      <c r="E394" s="183"/>
      <c r="F394" s="183"/>
      <c r="G394" s="183"/>
      <c r="H394" s="183"/>
      <c r="I394" s="183"/>
      <c r="J394" s="183"/>
      <c r="K394" s="183"/>
      <c r="L394" s="183"/>
      <c r="M394" s="183"/>
      <c r="N394" s="183"/>
    </row>
    <row r="395" spans="1:14" ht="13.5" customHeight="1" x14ac:dyDescent="0.25">
      <c r="A395" s="156"/>
      <c r="B395" s="156"/>
      <c r="C395" s="156"/>
      <c r="D395" s="156"/>
      <c r="E395" s="156"/>
      <c r="F395" s="156"/>
      <c r="G395" s="156"/>
      <c r="H395" s="156"/>
      <c r="I395" s="156"/>
      <c r="J395" s="156"/>
      <c r="K395" s="156"/>
      <c r="L395" s="156"/>
      <c r="M395" s="156"/>
      <c r="N395" s="156"/>
    </row>
    <row r="396" spans="1:14" ht="13.5" customHeight="1" x14ac:dyDescent="0.25">
      <c r="A396" s="203"/>
      <c r="B396" s="203"/>
      <c r="C396" s="203"/>
      <c r="D396" s="203"/>
      <c r="E396" s="203"/>
      <c r="F396" s="203"/>
      <c r="G396" s="203"/>
      <c r="H396" s="203" t="s">
        <v>18</v>
      </c>
      <c r="I396" s="203"/>
      <c r="J396" s="203" t="s">
        <v>17</v>
      </c>
      <c r="K396" s="203"/>
      <c r="L396" s="203"/>
      <c r="M396" s="203" t="s">
        <v>16</v>
      </c>
      <c r="N396" s="203"/>
    </row>
    <row r="397" spans="1:14" ht="13.5" customHeight="1" x14ac:dyDescent="0.2">
      <c r="A397" s="206" t="s">
        <v>15</v>
      </c>
      <c r="B397" s="201" t="s">
        <v>19</v>
      </c>
      <c r="C397" s="202"/>
      <c r="D397" s="202"/>
      <c r="E397" s="202"/>
      <c r="F397" s="202"/>
      <c r="G397" s="202"/>
      <c r="H397" s="201" t="s">
        <v>338</v>
      </c>
      <c r="I397" s="201"/>
      <c r="J397" s="200" t="s">
        <v>26</v>
      </c>
      <c r="K397" s="200"/>
      <c r="L397" s="200"/>
      <c r="M397" s="201" t="s">
        <v>27</v>
      </c>
      <c r="N397" s="201"/>
    </row>
    <row r="398" spans="1:14" ht="13.5" customHeight="1" x14ac:dyDescent="0.2">
      <c r="A398" s="202"/>
      <c r="B398" s="201" t="s">
        <v>20</v>
      </c>
      <c r="C398" s="202"/>
      <c r="D398" s="202"/>
      <c r="E398" s="202"/>
      <c r="F398" s="202"/>
      <c r="G398" s="202"/>
      <c r="H398" s="201" t="s">
        <v>338</v>
      </c>
      <c r="I398" s="201"/>
      <c r="J398" s="200"/>
      <c r="K398" s="200"/>
      <c r="L398" s="200"/>
      <c r="M398" s="201"/>
      <c r="N398" s="201"/>
    </row>
    <row r="399" spans="1:14" ht="13.5" customHeight="1" x14ac:dyDescent="0.2">
      <c r="A399" s="202"/>
      <c r="B399" s="201" t="s">
        <v>21</v>
      </c>
      <c r="C399" s="202"/>
      <c r="D399" s="202"/>
      <c r="E399" s="202"/>
      <c r="F399" s="202"/>
      <c r="G399" s="202"/>
      <c r="H399" s="200" t="s">
        <v>25</v>
      </c>
      <c r="I399" s="200"/>
      <c r="J399" s="200"/>
      <c r="K399" s="200"/>
      <c r="L399" s="200"/>
      <c r="M399" s="200" t="s">
        <v>28</v>
      </c>
      <c r="N399" s="200"/>
    </row>
    <row r="400" spans="1:14" ht="13.5" customHeight="1" x14ac:dyDescent="0.2">
      <c r="A400" s="202"/>
      <c r="B400" s="201" t="s">
        <v>22</v>
      </c>
      <c r="C400" s="202"/>
      <c r="D400" s="202"/>
      <c r="E400" s="202"/>
      <c r="F400" s="202"/>
      <c r="G400" s="202"/>
      <c r="H400" s="200"/>
      <c r="I400" s="200"/>
      <c r="J400" s="200"/>
      <c r="K400" s="200"/>
      <c r="L400" s="200"/>
      <c r="M400" s="200"/>
      <c r="N400" s="200"/>
    </row>
    <row r="401" spans="1:14" ht="13.5" customHeight="1" x14ac:dyDescent="0.25">
      <c r="A401" s="202"/>
      <c r="B401" s="201" t="s">
        <v>23</v>
      </c>
      <c r="C401" s="202"/>
      <c r="D401" s="202"/>
      <c r="E401" s="202"/>
      <c r="F401" s="202"/>
      <c r="G401" s="202"/>
      <c r="H401" s="200"/>
      <c r="I401" s="200"/>
      <c r="J401" s="200"/>
      <c r="K401" s="200"/>
      <c r="L401" s="200"/>
      <c r="M401" s="200"/>
      <c r="N401" s="200"/>
    </row>
    <row r="402" spans="1:14" ht="13.5" customHeight="1" x14ac:dyDescent="0.25">
      <c r="A402" s="202"/>
      <c r="B402" s="202"/>
      <c r="C402" s="202"/>
      <c r="D402" s="202"/>
      <c r="E402" s="202"/>
      <c r="F402" s="202"/>
      <c r="G402" s="202"/>
      <c r="H402" s="200"/>
      <c r="I402" s="200"/>
      <c r="J402" s="200"/>
      <c r="K402" s="200"/>
      <c r="L402" s="200"/>
      <c r="M402" s="200"/>
      <c r="N402" s="200"/>
    </row>
    <row r="403" spans="1:14" ht="13.5" customHeight="1" x14ac:dyDescent="0.25">
      <c r="A403" s="202"/>
      <c r="B403" s="201" t="s">
        <v>24</v>
      </c>
      <c r="C403" s="202"/>
      <c r="D403" s="202"/>
      <c r="E403" s="202"/>
      <c r="F403" s="202"/>
      <c r="G403" s="202"/>
      <c r="H403" s="200"/>
      <c r="I403" s="200"/>
      <c r="J403" s="200"/>
      <c r="K403" s="200"/>
      <c r="L403" s="200"/>
      <c r="M403" s="200"/>
      <c r="N403" s="200"/>
    </row>
    <row r="404" spans="1:14" ht="13.5" customHeight="1" x14ac:dyDescent="0.25">
      <c r="A404" s="202"/>
      <c r="B404" s="202"/>
      <c r="C404" s="202"/>
      <c r="D404" s="202"/>
      <c r="E404" s="202"/>
      <c r="F404" s="202"/>
      <c r="G404" s="202"/>
      <c r="H404" s="200"/>
      <c r="I404" s="200"/>
      <c r="J404" s="200"/>
      <c r="K404" s="200"/>
      <c r="L404" s="200"/>
      <c r="M404" s="200"/>
      <c r="N404" s="200"/>
    </row>
    <row r="405" spans="1:14" ht="13.5" customHeight="1" x14ac:dyDescent="0.25">
      <c r="A405" s="204" t="s">
        <v>31</v>
      </c>
      <c r="B405" s="204"/>
      <c r="C405" s="204"/>
      <c r="D405" s="204"/>
      <c r="E405" s="204"/>
      <c r="F405" s="204"/>
      <c r="G405" s="204"/>
      <c r="H405" s="200" t="s">
        <v>29</v>
      </c>
      <c r="I405" s="202"/>
      <c r="J405" s="200" t="s">
        <v>30</v>
      </c>
      <c r="K405" s="202"/>
      <c r="L405" s="202"/>
      <c r="M405" s="200" t="s">
        <v>29</v>
      </c>
      <c r="N405" s="202"/>
    </row>
    <row r="406" spans="1:14" ht="13.5" customHeight="1" x14ac:dyDescent="0.25">
      <c r="A406" s="204"/>
      <c r="B406" s="204"/>
      <c r="C406" s="204"/>
      <c r="D406" s="204"/>
      <c r="E406" s="204"/>
      <c r="F406" s="204"/>
      <c r="G406" s="204"/>
      <c r="H406" s="202"/>
      <c r="I406" s="202"/>
      <c r="J406" s="202"/>
      <c r="K406" s="202"/>
      <c r="L406" s="202"/>
      <c r="M406" s="202"/>
      <c r="N406" s="202"/>
    </row>
    <row r="407" spans="1:14" ht="13.5" customHeight="1" x14ac:dyDescent="0.25">
      <c r="A407" s="204"/>
      <c r="B407" s="204"/>
      <c r="C407" s="204"/>
      <c r="D407" s="204"/>
      <c r="E407" s="204"/>
      <c r="F407" s="204"/>
      <c r="G407" s="204"/>
      <c r="H407" s="202"/>
      <c r="I407" s="202"/>
      <c r="J407" s="202"/>
      <c r="K407" s="202"/>
      <c r="L407" s="202"/>
      <c r="M407" s="202"/>
      <c r="N407" s="202"/>
    </row>
    <row r="408" spans="1:14" ht="13.5" customHeight="1" x14ac:dyDescent="0.25">
      <c r="A408" s="204"/>
      <c r="B408" s="204"/>
      <c r="C408" s="204"/>
      <c r="D408" s="204"/>
      <c r="E408" s="204"/>
      <c r="F408" s="204"/>
      <c r="G408" s="204"/>
      <c r="H408" s="202"/>
      <c r="I408" s="202"/>
      <c r="J408" s="202"/>
      <c r="K408" s="202"/>
      <c r="L408" s="202"/>
      <c r="M408" s="202"/>
      <c r="N408" s="202"/>
    </row>
    <row r="409" spans="1:14" ht="13.5" customHeight="1" x14ac:dyDescent="0.25">
      <c r="A409" s="204"/>
      <c r="B409" s="204"/>
      <c r="C409" s="204"/>
      <c r="D409" s="204"/>
      <c r="E409" s="204"/>
      <c r="F409" s="204"/>
      <c r="G409" s="204"/>
      <c r="H409" s="202"/>
      <c r="I409" s="202"/>
      <c r="J409" s="202"/>
      <c r="K409" s="202"/>
      <c r="L409" s="202"/>
      <c r="M409" s="202"/>
      <c r="N409" s="202"/>
    </row>
    <row r="410" spans="1:14" ht="13.5" customHeight="1" x14ac:dyDescent="0.25">
      <c r="A410" s="204"/>
      <c r="B410" s="204"/>
      <c r="C410" s="204"/>
      <c r="D410" s="204"/>
      <c r="E410" s="204"/>
      <c r="F410" s="204"/>
      <c r="G410" s="204"/>
      <c r="H410" s="202"/>
      <c r="I410" s="202"/>
      <c r="J410" s="202"/>
      <c r="K410" s="202"/>
      <c r="L410" s="202"/>
      <c r="M410" s="202"/>
      <c r="N410" s="202"/>
    </row>
    <row r="411" spans="1:14" ht="13.5" customHeight="1" x14ac:dyDescent="0.25">
      <c r="A411" s="204"/>
      <c r="B411" s="204"/>
      <c r="C411" s="204"/>
      <c r="D411" s="204"/>
      <c r="E411" s="204"/>
      <c r="F411" s="204"/>
      <c r="G411" s="204"/>
      <c r="H411" s="202"/>
      <c r="I411" s="202"/>
      <c r="J411" s="202"/>
      <c r="K411" s="202"/>
      <c r="L411" s="202"/>
      <c r="M411" s="202"/>
      <c r="N411" s="202"/>
    </row>
    <row r="412" spans="1:14" ht="13.5" customHeight="1" x14ac:dyDescent="0.25">
      <c r="A412" s="204" t="s">
        <v>34</v>
      </c>
      <c r="B412" s="204"/>
      <c r="C412" s="204"/>
      <c r="D412" s="204"/>
      <c r="E412" s="204"/>
      <c r="F412" s="204"/>
      <c r="G412" s="204"/>
      <c r="H412" s="200" t="s">
        <v>33</v>
      </c>
      <c r="I412" s="200"/>
      <c r="J412" s="200" t="s">
        <v>33</v>
      </c>
      <c r="K412" s="200"/>
      <c r="L412" s="200"/>
      <c r="M412" s="200" t="s">
        <v>32</v>
      </c>
      <c r="N412" s="200"/>
    </row>
    <row r="413" spans="1:14" ht="13.5" customHeight="1" x14ac:dyDescent="0.25">
      <c r="A413" s="204"/>
      <c r="B413" s="204"/>
      <c r="C413" s="204"/>
      <c r="D413" s="204"/>
      <c r="E413" s="204"/>
      <c r="F413" s="204"/>
      <c r="G413" s="204"/>
      <c r="H413" s="200"/>
      <c r="I413" s="200"/>
      <c r="J413" s="200"/>
      <c r="K413" s="200"/>
      <c r="L413" s="200"/>
      <c r="M413" s="200"/>
      <c r="N413" s="200"/>
    </row>
    <row r="414" spans="1:14" ht="13.5" customHeight="1" x14ac:dyDescent="0.25">
      <c r="A414" s="204"/>
      <c r="B414" s="204"/>
      <c r="C414" s="204"/>
      <c r="D414" s="204"/>
      <c r="E414" s="204"/>
      <c r="F414" s="204"/>
      <c r="G414" s="204"/>
      <c r="H414" s="200"/>
      <c r="I414" s="200"/>
      <c r="J414" s="200"/>
      <c r="K414" s="200"/>
      <c r="L414" s="200"/>
      <c r="M414" s="200"/>
      <c r="N414" s="200"/>
    </row>
    <row r="415" spans="1:14" ht="13.5" customHeight="1" x14ac:dyDescent="0.25">
      <c r="A415" s="204"/>
      <c r="B415" s="204"/>
      <c r="C415" s="204"/>
      <c r="D415" s="204"/>
      <c r="E415" s="204"/>
      <c r="F415" s="204"/>
      <c r="G415" s="204"/>
      <c r="H415" s="200"/>
      <c r="I415" s="200"/>
      <c r="J415" s="200"/>
      <c r="K415" s="200"/>
      <c r="L415" s="200"/>
      <c r="M415" s="200"/>
      <c r="N415" s="200"/>
    </row>
    <row r="416" spans="1:14" ht="13.5" customHeight="1" x14ac:dyDescent="0.25">
      <c r="A416" s="204"/>
      <c r="B416" s="204"/>
      <c r="C416" s="204"/>
      <c r="D416" s="204"/>
      <c r="E416" s="204"/>
      <c r="F416" s="204"/>
      <c r="G416" s="204"/>
      <c r="H416" s="200"/>
      <c r="I416" s="200"/>
      <c r="J416" s="200"/>
      <c r="K416" s="200"/>
      <c r="L416" s="200"/>
      <c r="M416" s="200"/>
      <c r="N416" s="200"/>
    </row>
    <row r="417" spans="1:14" ht="13.5" customHeight="1" x14ac:dyDescent="0.25">
      <c r="A417" s="204"/>
      <c r="B417" s="204"/>
      <c r="C417" s="204"/>
      <c r="D417" s="204"/>
      <c r="E417" s="204"/>
      <c r="F417" s="204"/>
      <c r="G417" s="204"/>
      <c r="H417" s="200"/>
      <c r="I417" s="200"/>
      <c r="J417" s="200"/>
      <c r="K417" s="200"/>
      <c r="L417" s="200"/>
      <c r="M417" s="209"/>
      <c r="N417" s="209"/>
    </row>
    <row r="418" spans="1:14" ht="13.5" customHeight="1" x14ac:dyDescent="0.25">
      <c r="A418" s="156"/>
      <c r="B418" s="156"/>
      <c r="C418" s="156"/>
      <c r="D418" s="156"/>
      <c r="E418" s="156"/>
      <c r="F418" s="156"/>
      <c r="G418" s="156"/>
      <c r="H418" s="156"/>
      <c r="I418" s="156"/>
      <c r="J418" s="156"/>
      <c r="K418" s="156"/>
      <c r="L418" s="156"/>
      <c r="M418" s="156"/>
      <c r="N418" s="156"/>
    </row>
    <row r="419" spans="1:14" ht="13.5" customHeight="1" thickBot="1" x14ac:dyDescent="0.25">
      <c r="A419" s="169" t="s">
        <v>77</v>
      </c>
      <c r="B419" s="169"/>
      <c r="C419" s="169"/>
      <c r="D419" s="169"/>
      <c r="E419" s="169"/>
      <c r="F419" s="169"/>
      <c r="G419" s="169"/>
      <c r="H419" s="169"/>
      <c r="I419" s="169"/>
      <c r="J419" s="169"/>
      <c r="K419" s="169"/>
      <c r="L419" s="169"/>
      <c r="M419" s="169"/>
      <c r="N419" s="169"/>
    </row>
    <row r="420" spans="1:14" ht="13.5" customHeight="1" x14ac:dyDescent="0.25">
      <c r="A420" s="156"/>
      <c r="B420" s="156"/>
      <c r="C420" s="156"/>
      <c r="D420" s="156"/>
      <c r="E420" s="156"/>
      <c r="F420" s="156"/>
      <c r="G420" s="156"/>
      <c r="H420" s="156"/>
      <c r="I420" s="156"/>
      <c r="J420" s="156"/>
      <c r="K420" s="156"/>
      <c r="L420" s="156"/>
      <c r="M420" s="156"/>
      <c r="N420" s="156"/>
    </row>
    <row r="421" spans="1:14" ht="19.5" customHeight="1" x14ac:dyDescent="0.25">
      <c r="A421" s="183" t="s">
        <v>78</v>
      </c>
      <c r="B421" s="183"/>
      <c r="C421" s="183"/>
      <c r="D421" s="183"/>
      <c r="E421" s="183"/>
      <c r="F421" s="183"/>
      <c r="G421" s="183"/>
      <c r="H421" s="183"/>
      <c r="I421" s="183"/>
      <c r="J421" s="183"/>
      <c r="K421" s="183"/>
      <c r="L421" s="183"/>
      <c r="M421" s="183"/>
      <c r="N421" s="183"/>
    </row>
    <row r="422" spans="1:14" ht="19.5" customHeight="1" x14ac:dyDescent="0.25">
      <c r="A422" s="183"/>
      <c r="B422" s="183"/>
      <c r="C422" s="183"/>
      <c r="D422" s="183"/>
      <c r="E422" s="183"/>
      <c r="F422" s="183"/>
      <c r="G422" s="183"/>
      <c r="H422" s="183"/>
      <c r="I422" s="183"/>
      <c r="J422" s="183"/>
      <c r="K422" s="183"/>
      <c r="L422" s="183"/>
      <c r="M422" s="183"/>
      <c r="N422" s="183"/>
    </row>
    <row r="423" spans="1:14" ht="13.5" customHeight="1" x14ac:dyDescent="0.25">
      <c r="A423" s="156"/>
      <c r="B423" s="156"/>
      <c r="C423" s="156"/>
      <c r="D423" s="156"/>
      <c r="E423" s="156"/>
      <c r="F423" s="156"/>
      <c r="G423" s="156"/>
      <c r="H423" s="156"/>
      <c r="I423" s="156"/>
      <c r="J423" s="156"/>
      <c r="K423" s="156"/>
      <c r="L423" s="156"/>
      <c r="M423" s="156"/>
      <c r="N423" s="156"/>
    </row>
    <row r="424" spans="1:14" ht="13.5" customHeight="1" x14ac:dyDescent="0.25">
      <c r="A424" s="52" t="s">
        <v>334</v>
      </c>
      <c r="C424" s="51" t="s">
        <v>335</v>
      </c>
      <c r="D424" s="51"/>
      <c r="E424" s="51" t="s">
        <v>338</v>
      </c>
      <c r="G424" s="156"/>
      <c r="H424" s="156"/>
      <c r="I424" s="156"/>
      <c r="J424" s="156"/>
      <c r="K424" s="156"/>
      <c r="L424" s="156"/>
      <c r="M424" s="156"/>
      <c r="N424" s="156"/>
    </row>
    <row r="425" spans="1:14" ht="13.5" customHeight="1" x14ac:dyDescent="0.25">
      <c r="C425" s="165"/>
      <c r="E425" s="165"/>
      <c r="G425" s="183" t="s">
        <v>81</v>
      </c>
      <c r="H425" s="183"/>
      <c r="I425" s="183"/>
      <c r="J425" s="183"/>
      <c r="K425" s="183"/>
      <c r="L425" s="183"/>
      <c r="M425" s="183"/>
      <c r="N425" s="183"/>
    </row>
    <row r="426" spans="1:14" ht="13.5" customHeight="1" x14ac:dyDescent="0.25">
      <c r="C426" s="166"/>
      <c r="E426" s="166"/>
      <c r="G426" s="183"/>
      <c r="H426" s="183"/>
      <c r="I426" s="183"/>
      <c r="J426" s="183"/>
      <c r="K426" s="183"/>
      <c r="L426" s="183"/>
      <c r="M426" s="183"/>
      <c r="N426" s="183"/>
    </row>
    <row r="427" spans="1:14" ht="13.5" customHeight="1" x14ac:dyDescent="0.25">
      <c r="A427" s="156"/>
      <c r="B427" s="156"/>
      <c r="C427" s="156"/>
      <c r="D427" s="156"/>
      <c r="E427" s="156"/>
      <c r="F427" s="156"/>
      <c r="G427" s="156"/>
      <c r="H427" s="156"/>
      <c r="I427" s="156"/>
      <c r="J427" s="156"/>
      <c r="K427" s="156"/>
      <c r="L427" s="156"/>
      <c r="M427" s="156"/>
      <c r="N427" s="156"/>
    </row>
    <row r="428" spans="1:14" ht="13.5" customHeight="1" x14ac:dyDescent="0.25">
      <c r="A428" s="52" t="s">
        <v>340</v>
      </c>
      <c r="C428" s="51" t="s">
        <v>335</v>
      </c>
      <c r="D428" s="51"/>
      <c r="E428" s="51" t="s">
        <v>338</v>
      </c>
      <c r="G428" s="156"/>
      <c r="H428" s="156"/>
      <c r="I428" s="156"/>
      <c r="J428" s="156"/>
      <c r="K428" s="156"/>
      <c r="L428" s="156"/>
      <c r="M428" s="156"/>
      <c r="N428" s="156"/>
    </row>
    <row r="429" spans="1:14" ht="13.5" customHeight="1" x14ac:dyDescent="0.25">
      <c r="C429" s="165"/>
      <c r="E429" s="165"/>
      <c r="G429" s="157" t="s">
        <v>82</v>
      </c>
      <c r="H429" s="157"/>
      <c r="I429" s="157"/>
      <c r="J429" s="157"/>
      <c r="K429" s="157"/>
      <c r="L429" s="157"/>
      <c r="M429" s="157"/>
      <c r="N429" s="157"/>
    </row>
    <row r="430" spans="1:14" ht="13.5" customHeight="1" x14ac:dyDescent="0.25">
      <c r="C430" s="166"/>
      <c r="E430" s="166"/>
      <c r="G430" s="156"/>
      <c r="H430" s="156"/>
      <c r="I430" s="156"/>
      <c r="J430" s="156"/>
      <c r="K430" s="156"/>
      <c r="L430" s="156"/>
      <c r="M430" s="156"/>
      <c r="N430" s="156"/>
    </row>
    <row r="431" spans="1:14" ht="13.5" customHeight="1" x14ac:dyDescent="0.25">
      <c r="A431" s="156"/>
      <c r="B431" s="156"/>
      <c r="C431" s="156"/>
      <c r="D431" s="156"/>
      <c r="E431" s="156"/>
      <c r="F431" s="156"/>
      <c r="G431" s="156"/>
      <c r="H431" s="156"/>
      <c r="I431" s="156"/>
      <c r="J431" s="156"/>
      <c r="K431" s="156"/>
      <c r="L431" s="156"/>
      <c r="M431" s="156"/>
      <c r="N431" s="156"/>
    </row>
    <row r="432" spans="1:14" ht="13.5" customHeight="1" x14ac:dyDescent="0.25">
      <c r="A432" s="52" t="s">
        <v>341</v>
      </c>
      <c r="C432" s="51" t="s">
        <v>335</v>
      </c>
      <c r="D432" s="51"/>
      <c r="E432" s="51" t="s">
        <v>338</v>
      </c>
      <c r="G432" s="156"/>
      <c r="H432" s="156"/>
      <c r="I432" s="156"/>
      <c r="J432" s="156"/>
      <c r="K432" s="156"/>
      <c r="L432" s="156"/>
      <c r="M432" s="156"/>
      <c r="N432" s="156"/>
    </row>
    <row r="433" spans="1:14" ht="13.5" customHeight="1" x14ac:dyDescent="0.25">
      <c r="C433" s="165"/>
      <c r="E433" s="165"/>
      <c r="G433" s="157" t="s">
        <v>83</v>
      </c>
      <c r="H433" s="157"/>
      <c r="I433" s="157"/>
      <c r="J433" s="157"/>
      <c r="K433" s="157"/>
      <c r="L433" s="157"/>
      <c r="M433" s="157"/>
      <c r="N433" s="157"/>
    </row>
    <row r="434" spans="1:14" ht="13.5" customHeight="1" x14ac:dyDescent="0.25">
      <c r="C434" s="166"/>
      <c r="E434" s="166"/>
      <c r="G434" s="156"/>
      <c r="H434" s="156"/>
      <c r="I434" s="156"/>
      <c r="J434" s="156"/>
      <c r="K434" s="156"/>
      <c r="L434" s="156"/>
      <c r="M434" s="156"/>
      <c r="N434" s="156"/>
    </row>
    <row r="435" spans="1:14" ht="13.5" customHeight="1" x14ac:dyDescent="0.25">
      <c r="A435" s="156"/>
      <c r="B435" s="156"/>
      <c r="C435" s="156"/>
      <c r="D435" s="156"/>
      <c r="E435" s="156"/>
      <c r="F435" s="156"/>
      <c r="G435" s="156"/>
      <c r="H435" s="156"/>
      <c r="I435" s="156"/>
      <c r="J435" s="156"/>
      <c r="K435" s="156"/>
      <c r="L435" s="156"/>
      <c r="M435" s="156"/>
      <c r="N435" s="156"/>
    </row>
    <row r="436" spans="1:14" ht="13.5" customHeight="1" x14ac:dyDescent="0.25">
      <c r="A436" s="52" t="s">
        <v>353</v>
      </c>
      <c r="C436" s="51" t="s">
        <v>335</v>
      </c>
      <c r="D436" s="51"/>
      <c r="E436" s="51" t="s">
        <v>338</v>
      </c>
      <c r="G436" s="183" t="s">
        <v>84</v>
      </c>
      <c r="H436" s="183"/>
      <c r="I436" s="183"/>
      <c r="J436" s="183"/>
      <c r="K436" s="183"/>
      <c r="L436" s="183"/>
      <c r="M436" s="183"/>
      <c r="N436" s="183"/>
    </row>
    <row r="437" spans="1:14" ht="13.5" customHeight="1" x14ac:dyDescent="0.25">
      <c r="C437" s="165"/>
      <c r="E437" s="165"/>
      <c r="G437" s="183"/>
      <c r="H437" s="183"/>
      <c r="I437" s="183"/>
      <c r="J437" s="183"/>
      <c r="K437" s="183"/>
      <c r="L437" s="183"/>
      <c r="M437" s="183"/>
      <c r="N437" s="183"/>
    </row>
    <row r="438" spans="1:14" ht="13.5" customHeight="1" x14ac:dyDescent="0.25">
      <c r="C438" s="166"/>
      <c r="E438" s="166"/>
      <c r="G438" s="183"/>
      <c r="H438" s="183"/>
      <c r="I438" s="183"/>
      <c r="J438" s="183"/>
      <c r="K438" s="183"/>
      <c r="L438" s="183"/>
      <c r="M438" s="183"/>
      <c r="N438" s="183"/>
    </row>
    <row r="439" spans="1:14" ht="13.5" customHeight="1" x14ac:dyDescent="0.25">
      <c r="A439" s="156"/>
      <c r="B439" s="156"/>
      <c r="C439" s="156"/>
      <c r="D439" s="156"/>
      <c r="E439" s="156"/>
      <c r="F439" s="156"/>
      <c r="G439" s="156"/>
      <c r="H439" s="156"/>
      <c r="I439" s="156"/>
      <c r="J439" s="156"/>
      <c r="K439" s="156"/>
      <c r="L439" s="156"/>
      <c r="M439" s="156"/>
      <c r="N439" s="156"/>
    </row>
    <row r="440" spans="1:14" ht="13.5" customHeight="1" x14ac:dyDescent="0.25">
      <c r="A440" s="52" t="s">
        <v>354</v>
      </c>
      <c r="C440" s="51" t="s">
        <v>335</v>
      </c>
      <c r="D440" s="51"/>
      <c r="E440" s="51" t="s">
        <v>338</v>
      </c>
      <c r="G440" s="156"/>
      <c r="H440" s="156"/>
      <c r="I440" s="156"/>
      <c r="J440" s="156"/>
      <c r="K440" s="156"/>
      <c r="L440" s="156"/>
      <c r="M440" s="156"/>
      <c r="N440" s="156"/>
    </row>
    <row r="441" spans="1:14" ht="13.5" customHeight="1" x14ac:dyDescent="0.25">
      <c r="C441" s="165"/>
      <c r="E441" s="165"/>
      <c r="G441" s="157" t="s">
        <v>85</v>
      </c>
      <c r="H441" s="157"/>
      <c r="I441" s="157"/>
      <c r="J441" s="157"/>
      <c r="K441" s="157"/>
      <c r="L441" s="157"/>
      <c r="M441" s="157"/>
      <c r="N441" s="157"/>
    </row>
    <row r="442" spans="1:14" ht="13.5" customHeight="1" x14ac:dyDescent="0.25">
      <c r="C442" s="166"/>
      <c r="E442" s="166"/>
      <c r="G442" s="156"/>
      <c r="H442" s="156"/>
      <c r="I442" s="156"/>
      <c r="J442" s="156"/>
      <c r="K442" s="156"/>
      <c r="L442" s="156"/>
      <c r="M442" s="156"/>
      <c r="N442" s="156"/>
    </row>
    <row r="443" spans="1:14" ht="13.5" customHeight="1" x14ac:dyDescent="0.25">
      <c r="A443" s="156"/>
      <c r="B443" s="156"/>
      <c r="C443" s="156"/>
      <c r="D443" s="156"/>
      <c r="E443" s="156"/>
      <c r="F443" s="156"/>
      <c r="G443" s="156"/>
      <c r="H443" s="156"/>
      <c r="I443" s="156"/>
      <c r="J443" s="156"/>
      <c r="K443" s="156"/>
      <c r="L443" s="156"/>
      <c r="M443" s="156"/>
      <c r="N443" s="156"/>
    </row>
    <row r="444" spans="1:14" ht="13.5" customHeight="1" x14ac:dyDescent="0.25">
      <c r="A444" s="52" t="s">
        <v>359</v>
      </c>
      <c r="C444" s="51" t="s">
        <v>335</v>
      </c>
      <c r="D444" s="51"/>
      <c r="E444" s="51" t="s">
        <v>338</v>
      </c>
      <c r="G444" s="156"/>
      <c r="H444" s="156"/>
      <c r="I444" s="156"/>
      <c r="J444" s="156"/>
      <c r="K444" s="156"/>
      <c r="L444" s="156"/>
      <c r="M444" s="156"/>
      <c r="N444" s="156"/>
    </row>
    <row r="445" spans="1:14" ht="13.5" customHeight="1" x14ac:dyDescent="0.25">
      <c r="C445" s="165"/>
      <c r="E445" s="165"/>
      <c r="G445" s="157" t="s">
        <v>113</v>
      </c>
      <c r="H445" s="157"/>
      <c r="I445" s="157"/>
      <c r="J445" s="157"/>
      <c r="K445" s="157"/>
      <c r="L445" s="157"/>
      <c r="M445" s="157"/>
      <c r="N445" s="157"/>
    </row>
    <row r="446" spans="1:14" ht="13.5" customHeight="1" x14ac:dyDescent="0.25">
      <c r="C446" s="166"/>
      <c r="E446" s="166"/>
      <c r="G446" s="157"/>
      <c r="H446" s="157"/>
      <c r="I446" s="157"/>
      <c r="J446" s="157"/>
      <c r="K446" s="157"/>
      <c r="L446" s="157"/>
      <c r="M446" s="157"/>
      <c r="N446" s="157"/>
    </row>
    <row r="447" spans="1:14" ht="13.5" customHeight="1" x14ac:dyDescent="0.25">
      <c r="A447" s="156"/>
      <c r="B447" s="156"/>
      <c r="C447" s="156"/>
      <c r="D447" s="156"/>
      <c r="E447" s="156"/>
      <c r="F447" s="156"/>
      <c r="G447" s="156"/>
      <c r="H447" s="156"/>
      <c r="I447" s="156"/>
      <c r="J447" s="156"/>
      <c r="K447" s="156"/>
      <c r="L447" s="156"/>
      <c r="M447" s="156"/>
      <c r="N447" s="156"/>
    </row>
    <row r="448" spans="1:14" ht="13.5" customHeight="1" x14ac:dyDescent="0.25">
      <c r="A448" s="52" t="s">
        <v>364</v>
      </c>
      <c r="C448" s="51" t="s">
        <v>335</v>
      </c>
      <c r="D448" s="51"/>
      <c r="E448" s="51" t="s">
        <v>338</v>
      </c>
      <c r="G448" s="156"/>
      <c r="H448" s="156"/>
      <c r="I448" s="156"/>
      <c r="J448" s="156"/>
      <c r="K448" s="156"/>
      <c r="L448" s="156"/>
      <c r="M448" s="156"/>
      <c r="N448" s="156"/>
    </row>
    <row r="449" spans="1:14" ht="13.5" customHeight="1" x14ac:dyDescent="0.25">
      <c r="C449" s="165"/>
      <c r="E449" s="165"/>
      <c r="G449" s="157" t="s">
        <v>86</v>
      </c>
      <c r="H449" s="157"/>
      <c r="I449" s="157"/>
      <c r="J449" s="157"/>
      <c r="K449" s="157"/>
      <c r="L449" s="157"/>
      <c r="M449" s="157"/>
      <c r="N449" s="157"/>
    </row>
    <row r="450" spans="1:14" ht="13.5" customHeight="1" x14ac:dyDescent="0.25">
      <c r="C450" s="166"/>
      <c r="E450" s="166"/>
      <c r="G450" s="156"/>
      <c r="H450" s="156"/>
      <c r="I450" s="156"/>
      <c r="J450" s="156"/>
      <c r="K450" s="156"/>
      <c r="L450" s="156"/>
      <c r="M450" s="156"/>
      <c r="N450" s="156"/>
    </row>
    <row r="451" spans="1:14" ht="13.5" customHeight="1" x14ac:dyDescent="0.25">
      <c r="A451" s="156"/>
      <c r="B451" s="156"/>
      <c r="C451" s="156"/>
      <c r="D451" s="156"/>
      <c r="E451" s="156"/>
      <c r="F451" s="156"/>
      <c r="G451" s="156"/>
      <c r="H451" s="156"/>
      <c r="I451" s="156"/>
      <c r="J451" s="156"/>
      <c r="K451" s="156"/>
      <c r="L451" s="156"/>
      <c r="M451" s="156"/>
      <c r="N451" s="156"/>
    </row>
    <row r="452" spans="1:14" ht="13.5" customHeight="1" x14ac:dyDescent="0.25">
      <c r="A452" s="52" t="s">
        <v>365</v>
      </c>
      <c r="C452" s="51" t="s">
        <v>335</v>
      </c>
      <c r="D452" s="51"/>
      <c r="E452" s="51" t="s">
        <v>338</v>
      </c>
      <c r="G452" s="156"/>
      <c r="H452" s="156"/>
      <c r="I452" s="156"/>
      <c r="J452" s="156"/>
      <c r="K452" s="156"/>
      <c r="L452" s="156"/>
      <c r="M452" s="156"/>
      <c r="N452" s="156"/>
    </row>
    <row r="453" spans="1:14" ht="13.5" customHeight="1" x14ac:dyDescent="0.25">
      <c r="C453" s="165"/>
      <c r="E453" s="165"/>
      <c r="G453" s="157" t="s">
        <v>87</v>
      </c>
      <c r="H453" s="157"/>
      <c r="I453" s="157"/>
      <c r="J453" s="157"/>
      <c r="K453" s="157"/>
      <c r="L453" s="157"/>
      <c r="M453" s="157"/>
      <c r="N453" s="157"/>
    </row>
    <row r="454" spans="1:14" ht="13.5" customHeight="1" x14ac:dyDescent="0.25">
      <c r="C454" s="166"/>
      <c r="E454" s="166"/>
      <c r="G454" s="157"/>
      <c r="H454" s="157"/>
      <c r="I454" s="157"/>
      <c r="J454" s="157"/>
      <c r="K454" s="157"/>
      <c r="L454" s="157"/>
      <c r="M454" s="157"/>
      <c r="N454" s="157"/>
    </row>
    <row r="455" spans="1:14" ht="13.5" customHeight="1" x14ac:dyDescent="0.25">
      <c r="A455" s="156"/>
      <c r="B455" s="156"/>
      <c r="C455" s="156"/>
      <c r="D455" s="156"/>
      <c r="E455" s="156"/>
      <c r="F455" s="156"/>
      <c r="G455" s="156"/>
      <c r="H455" s="156"/>
      <c r="I455" s="156"/>
      <c r="J455" s="156"/>
      <c r="K455" s="156"/>
      <c r="L455" s="156"/>
      <c r="M455" s="156"/>
      <c r="N455" s="156"/>
    </row>
    <row r="456" spans="1:14" ht="13.5" customHeight="1" x14ac:dyDescent="0.25">
      <c r="A456" s="52" t="s">
        <v>367</v>
      </c>
      <c r="C456" s="51" t="s">
        <v>335</v>
      </c>
      <c r="D456" s="51"/>
      <c r="E456" s="51" t="s">
        <v>338</v>
      </c>
      <c r="G456" s="156"/>
      <c r="H456" s="156"/>
      <c r="I456" s="156"/>
      <c r="J456" s="156"/>
      <c r="K456" s="156"/>
      <c r="L456" s="156"/>
      <c r="M456" s="156"/>
      <c r="N456" s="156"/>
    </row>
    <row r="457" spans="1:14" ht="13.5" customHeight="1" x14ac:dyDescent="0.25">
      <c r="C457" s="165"/>
      <c r="E457" s="165"/>
      <c r="G457" s="157" t="s">
        <v>88</v>
      </c>
      <c r="H457" s="157"/>
      <c r="I457" s="157"/>
      <c r="J457" s="157"/>
      <c r="K457" s="157"/>
      <c r="L457" s="157"/>
      <c r="M457" s="157"/>
      <c r="N457" s="157"/>
    </row>
    <row r="458" spans="1:14" ht="13.5" customHeight="1" x14ac:dyDescent="0.25">
      <c r="C458" s="166"/>
      <c r="E458" s="166"/>
      <c r="G458" s="157"/>
      <c r="H458" s="157"/>
      <c r="I458" s="157"/>
      <c r="J458" s="157"/>
      <c r="K458" s="157"/>
      <c r="L458" s="157"/>
      <c r="M458" s="157"/>
      <c r="N458" s="157"/>
    </row>
    <row r="459" spans="1:14" ht="13.5" customHeight="1" x14ac:dyDescent="0.25">
      <c r="A459" s="156"/>
      <c r="B459" s="156"/>
      <c r="C459" s="156"/>
      <c r="D459" s="156"/>
      <c r="E459" s="156"/>
      <c r="F459" s="156"/>
      <c r="G459" s="156"/>
      <c r="H459" s="156"/>
      <c r="I459" s="156"/>
      <c r="J459" s="156"/>
      <c r="K459" s="156"/>
      <c r="L459" s="156"/>
      <c r="M459" s="156"/>
      <c r="N459" s="156"/>
    </row>
    <row r="460" spans="1:14" ht="13.5" customHeight="1" x14ac:dyDescent="0.25">
      <c r="A460" s="52" t="s">
        <v>157</v>
      </c>
      <c r="C460" s="51" t="s">
        <v>335</v>
      </c>
      <c r="D460" s="51"/>
      <c r="E460" s="51" t="s">
        <v>338</v>
      </c>
      <c r="G460" s="156"/>
      <c r="H460" s="156"/>
      <c r="I460" s="156"/>
      <c r="J460" s="156"/>
      <c r="K460" s="156"/>
      <c r="L460" s="156"/>
      <c r="M460" s="156"/>
      <c r="N460" s="156"/>
    </row>
    <row r="461" spans="1:14" ht="13.5" customHeight="1" x14ac:dyDescent="0.25">
      <c r="C461" s="165"/>
      <c r="E461" s="165"/>
      <c r="G461" s="157" t="s">
        <v>89</v>
      </c>
      <c r="H461" s="157"/>
      <c r="I461" s="157"/>
      <c r="J461" s="157"/>
      <c r="K461" s="157"/>
      <c r="L461" s="157"/>
      <c r="M461" s="157"/>
      <c r="N461" s="157"/>
    </row>
    <row r="462" spans="1:14" ht="13.5" customHeight="1" x14ac:dyDescent="0.25">
      <c r="C462" s="166"/>
      <c r="E462" s="166"/>
      <c r="G462" s="157"/>
      <c r="H462" s="157"/>
      <c r="I462" s="157"/>
      <c r="J462" s="157"/>
      <c r="K462" s="157"/>
      <c r="L462" s="157"/>
      <c r="M462" s="157"/>
      <c r="N462" s="157"/>
    </row>
    <row r="463" spans="1:14" ht="13.5" customHeight="1" x14ac:dyDescent="0.25">
      <c r="A463" s="156"/>
      <c r="B463" s="156"/>
      <c r="C463" s="156"/>
      <c r="D463" s="156"/>
      <c r="E463" s="156"/>
      <c r="F463" s="156"/>
      <c r="G463" s="156"/>
      <c r="H463" s="156"/>
      <c r="I463" s="156"/>
      <c r="J463" s="156"/>
      <c r="K463" s="156"/>
      <c r="L463" s="156"/>
      <c r="M463" s="156"/>
      <c r="N463" s="156"/>
    </row>
    <row r="464" spans="1:14" ht="13.5" customHeight="1" x14ac:dyDescent="0.25">
      <c r="A464" s="52" t="s">
        <v>158</v>
      </c>
      <c r="C464" s="51" t="s">
        <v>335</v>
      </c>
      <c r="D464" s="51"/>
      <c r="E464" s="51" t="s">
        <v>338</v>
      </c>
      <c r="G464" s="156"/>
      <c r="H464" s="156"/>
      <c r="I464" s="156"/>
      <c r="J464" s="156"/>
      <c r="K464" s="156"/>
      <c r="L464" s="156"/>
      <c r="M464" s="156"/>
      <c r="N464" s="156"/>
    </row>
    <row r="465" spans="1:14" ht="13.5" customHeight="1" x14ac:dyDescent="0.25">
      <c r="C465" s="165"/>
      <c r="E465" s="165"/>
      <c r="G465" s="157" t="s">
        <v>92</v>
      </c>
      <c r="H465" s="157"/>
      <c r="I465" s="157"/>
      <c r="J465" s="157"/>
      <c r="K465" s="157"/>
      <c r="L465" s="157"/>
      <c r="M465" s="157"/>
      <c r="N465" s="157"/>
    </row>
    <row r="466" spans="1:14" ht="13.5" customHeight="1" x14ac:dyDescent="0.25">
      <c r="C466" s="166"/>
      <c r="E466" s="166"/>
      <c r="G466" s="157"/>
      <c r="H466" s="157"/>
      <c r="I466" s="157"/>
      <c r="J466" s="157"/>
      <c r="K466" s="157"/>
      <c r="L466" s="157"/>
      <c r="M466" s="157"/>
      <c r="N466" s="157"/>
    </row>
    <row r="467" spans="1:14" ht="13.5" customHeight="1" x14ac:dyDescent="0.25">
      <c r="A467" s="156"/>
      <c r="B467" s="156"/>
      <c r="C467" s="156"/>
      <c r="D467" s="156"/>
      <c r="E467" s="156"/>
      <c r="F467" s="156"/>
      <c r="G467" s="156"/>
      <c r="H467" s="156"/>
      <c r="I467" s="156"/>
      <c r="J467" s="156"/>
      <c r="K467" s="156"/>
      <c r="L467" s="156"/>
      <c r="M467" s="156"/>
      <c r="N467" s="156"/>
    </row>
    <row r="468" spans="1:14" ht="18.75" customHeight="1" x14ac:dyDescent="0.25">
      <c r="A468" s="210" t="s">
        <v>93</v>
      </c>
      <c r="B468" s="183"/>
      <c r="C468" s="183"/>
      <c r="D468" s="183"/>
      <c r="E468" s="183"/>
      <c r="F468" s="183"/>
      <c r="G468" s="183"/>
      <c r="H468" s="183"/>
      <c r="I468" s="183"/>
      <c r="J468" s="183"/>
      <c r="K468" s="183"/>
      <c r="L468" s="183"/>
      <c r="M468" s="183"/>
      <c r="N468" s="183"/>
    </row>
    <row r="469" spans="1:14" ht="18.75" customHeight="1" x14ac:dyDescent="0.25">
      <c r="A469" s="183"/>
      <c r="B469" s="183"/>
      <c r="C469" s="183"/>
      <c r="D469" s="183"/>
      <c r="E469" s="183"/>
      <c r="F469" s="183"/>
      <c r="G469" s="183"/>
      <c r="H469" s="183"/>
      <c r="I469" s="183"/>
      <c r="J469" s="183"/>
      <c r="K469" s="183"/>
      <c r="L469" s="183"/>
      <c r="M469" s="183"/>
      <c r="N469" s="183"/>
    </row>
    <row r="470" spans="1:14" ht="13.5" customHeight="1" x14ac:dyDescent="0.25">
      <c r="A470" s="156"/>
      <c r="B470" s="156"/>
      <c r="C470" s="156"/>
      <c r="D470" s="156"/>
      <c r="E470" s="156"/>
      <c r="F470" s="156"/>
      <c r="G470" s="156"/>
      <c r="H470" s="156"/>
      <c r="I470" s="156"/>
      <c r="J470" s="156"/>
      <c r="K470" s="156"/>
      <c r="L470" s="156"/>
      <c r="M470" s="156"/>
      <c r="N470" s="156"/>
    </row>
    <row r="471" spans="1:14" ht="13.5" customHeight="1" x14ac:dyDescent="0.25">
      <c r="A471" s="52" t="s">
        <v>159</v>
      </c>
      <c r="C471" s="51" t="s">
        <v>335</v>
      </c>
      <c r="D471" s="51"/>
      <c r="E471" s="51" t="s">
        <v>338</v>
      </c>
      <c r="G471" s="156"/>
      <c r="H471" s="156"/>
      <c r="I471" s="156"/>
      <c r="J471" s="156"/>
      <c r="K471" s="156"/>
      <c r="L471" s="156"/>
      <c r="M471" s="156"/>
      <c r="N471" s="156"/>
    </row>
    <row r="472" spans="1:14" ht="13.5" customHeight="1" x14ac:dyDescent="0.25">
      <c r="C472" s="165"/>
      <c r="E472" s="165"/>
      <c r="G472" s="157" t="s">
        <v>150</v>
      </c>
      <c r="H472" s="157"/>
      <c r="I472" s="157"/>
      <c r="J472" s="157"/>
      <c r="K472" s="157"/>
      <c r="L472" s="157"/>
      <c r="M472" s="157"/>
      <c r="N472" s="157"/>
    </row>
    <row r="473" spans="1:14" ht="13.5" customHeight="1" x14ac:dyDescent="0.25">
      <c r="C473" s="166"/>
      <c r="E473" s="166"/>
      <c r="G473" s="157"/>
      <c r="H473" s="157"/>
      <c r="I473" s="157"/>
      <c r="J473" s="157"/>
      <c r="K473" s="157"/>
      <c r="L473" s="157"/>
      <c r="M473" s="157"/>
      <c r="N473" s="157"/>
    </row>
    <row r="474" spans="1:14" ht="13.5" customHeight="1" x14ac:dyDescent="0.25">
      <c r="A474" s="156"/>
      <c r="B474" s="156"/>
      <c r="C474" s="156"/>
      <c r="D474" s="156"/>
      <c r="E474" s="156"/>
      <c r="F474" s="156"/>
      <c r="G474" s="156"/>
      <c r="H474" s="156"/>
      <c r="I474" s="156"/>
      <c r="J474" s="156"/>
      <c r="K474" s="156"/>
      <c r="L474" s="156"/>
      <c r="M474" s="156"/>
      <c r="N474" s="156"/>
    </row>
    <row r="475" spans="1:14" ht="13.5" customHeight="1" x14ac:dyDescent="0.25">
      <c r="A475" s="52" t="s">
        <v>160</v>
      </c>
      <c r="C475" s="51" t="s">
        <v>335</v>
      </c>
      <c r="D475" s="51"/>
      <c r="E475" s="51" t="s">
        <v>338</v>
      </c>
      <c r="G475" s="156"/>
      <c r="H475" s="156"/>
      <c r="I475" s="156"/>
      <c r="J475" s="156"/>
      <c r="K475" s="156"/>
      <c r="L475" s="156"/>
      <c r="M475" s="156"/>
      <c r="N475" s="156"/>
    </row>
    <row r="476" spans="1:14" ht="13.5" customHeight="1" x14ac:dyDescent="0.25">
      <c r="C476" s="165"/>
      <c r="E476" s="165"/>
      <c r="G476" s="157" t="s">
        <v>151</v>
      </c>
      <c r="H476" s="157"/>
      <c r="I476" s="157"/>
      <c r="J476" s="157"/>
      <c r="K476" s="157"/>
      <c r="L476" s="157"/>
      <c r="M476" s="157"/>
      <c r="N476" s="157"/>
    </row>
    <row r="477" spans="1:14" ht="13.5" customHeight="1" x14ac:dyDescent="0.25">
      <c r="C477" s="166"/>
      <c r="E477" s="166"/>
      <c r="G477" s="157"/>
      <c r="H477" s="157"/>
      <c r="I477" s="157"/>
      <c r="J477" s="157"/>
      <c r="K477" s="157"/>
      <c r="L477" s="157"/>
      <c r="M477" s="157"/>
      <c r="N477" s="157"/>
    </row>
    <row r="478" spans="1:14" ht="13.5" customHeight="1" x14ac:dyDescent="0.25">
      <c r="A478" s="156"/>
      <c r="B478" s="156"/>
      <c r="C478" s="156"/>
      <c r="D478" s="156"/>
      <c r="E478" s="156"/>
      <c r="F478" s="156"/>
      <c r="G478" s="156"/>
      <c r="H478" s="156"/>
      <c r="I478" s="156"/>
      <c r="J478" s="156"/>
      <c r="K478" s="156"/>
      <c r="L478" s="156"/>
      <c r="M478" s="156"/>
      <c r="N478" s="156"/>
    </row>
    <row r="479" spans="1:14" ht="13.5" customHeight="1" x14ac:dyDescent="0.25">
      <c r="A479" s="52" t="s">
        <v>161</v>
      </c>
      <c r="C479" s="51" t="s">
        <v>335</v>
      </c>
      <c r="D479" s="51"/>
      <c r="E479" s="51" t="s">
        <v>338</v>
      </c>
      <c r="G479" s="156"/>
      <c r="H479" s="156"/>
      <c r="I479" s="156"/>
      <c r="J479" s="156"/>
      <c r="K479" s="156"/>
      <c r="L479" s="156"/>
      <c r="M479" s="156"/>
      <c r="N479" s="156"/>
    </row>
    <row r="480" spans="1:14" ht="13.5" customHeight="1" x14ac:dyDescent="0.25">
      <c r="C480" s="165"/>
      <c r="E480" s="165"/>
      <c r="G480" s="157" t="s">
        <v>152</v>
      </c>
      <c r="H480" s="157"/>
      <c r="I480" s="157"/>
      <c r="J480" s="157"/>
      <c r="K480" s="157"/>
      <c r="L480" s="157"/>
      <c r="M480" s="157"/>
      <c r="N480" s="157"/>
    </row>
    <row r="481" spans="1:14" ht="13.5" customHeight="1" x14ac:dyDescent="0.25">
      <c r="C481" s="166"/>
      <c r="E481" s="166"/>
      <c r="G481" s="157"/>
      <c r="H481" s="157"/>
      <c r="I481" s="157"/>
      <c r="J481" s="157"/>
      <c r="K481" s="157"/>
      <c r="L481" s="157"/>
      <c r="M481" s="157"/>
      <c r="N481" s="157"/>
    </row>
    <row r="482" spans="1:14" ht="13.5" customHeight="1" x14ac:dyDescent="0.25">
      <c r="A482" s="156"/>
      <c r="B482" s="156"/>
      <c r="C482" s="156"/>
      <c r="D482" s="156"/>
      <c r="E482" s="156"/>
      <c r="F482" s="156"/>
      <c r="G482" s="156"/>
      <c r="H482" s="156"/>
      <c r="I482" s="156"/>
      <c r="J482" s="156"/>
      <c r="K482" s="156"/>
      <c r="L482" s="156"/>
      <c r="M482" s="156"/>
      <c r="N482" s="156"/>
    </row>
    <row r="483" spans="1:14" ht="13.5" customHeight="1" x14ac:dyDescent="0.25">
      <c r="A483" s="157" t="s">
        <v>114</v>
      </c>
      <c r="B483" s="157"/>
      <c r="C483" s="157"/>
      <c r="D483" s="157"/>
      <c r="E483" s="157"/>
      <c r="F483" s="157"/>
      <c r="G483" s="157"/>
      <c r="H483" s="157"/>
      <c r="I483" s="157"/>
      <c r="J483" s="157"/>
      <c r="K483" s="157"/>
      <c r="L483" s="157"/>
      <c r="M483" s="157"/>
      <c r="N483" s="157"/>
    </row>
    <row r="484" spans="1:14" ht="13.5" customHeight="1" x14ac:dyDescent="0.25">
      <c r="A484" s="157"/>
      <c r="B484" s="157"/>
      <c r="C484" s="157"/>
      <c r="D484" s="157"/>
      <c r="E484" s="157"/>
      <c r="F484" s="157"/>
      <c r="G484" s="157"/>
      <c r="H484" s="157"/>
      <c r="I484" s="157"/>
      <c r="J484" s="157"/>
      <c r="K484" s="157"/>
      <c r="L484" s="157"/>
      <c r="M484" s="157"/>
      <c r="N484" s="157"/>
    </row>
    <row r="485" spans="1:14" ht="13.5" customHeight="1" x14ac:dyDescent="0.25">
      <c r="A485" s="156"/>
      <c r="B485" s="156"/>
      <c r="C485" s="156"/>
      <c r="D485" s="156"/>
      <c r="E485" s="156"/>
      <c r="F485" s="156"/>
      <c r="G485" s="156"/>
      <c r="H485" s="156"/>
      <c r="I485" s="156"/>
      <c r="J485" s="156"/>
      <c r="K485" s="156"/>
      <c r="L485" s="156"/>
      <c r="M485" s="156"/>
      <c r="N485" s="156"/>
    </row>
    <row r="486" spans="1:14" ht="13.5" customHeight="1" x14ac:dyDescent="0.25">
      <c r="A486" s="157" t="s">
        <v>153</v>
      </c>
      <c r="B486" s="157"/>
      <c r="C486" s="157"/>
      <c r="D486" s="157"/>
      <c r="E486" s="157"/>
      <c r="F486" s="157"/>
      <c r="G486" s="157"/>
      <c r="H486" s="157"/>
      <c r="I486" s="157"/>
      <c r="J486" s="157"/>
      <c r="K486" s="157"/>
      <c r="L486" s="157"/>
      <c r="M486" s="157"/>
      <c r="N486" s="157"/>
    </row>
    <row r="487" spans="1:14" ht="13.5" customHeight="1" x14ac:dyDescent="0.25">
      <c r="A487" s="156"/>
      <c r="B487" s="156"/>
      <c r="C487" s="156"/>
      <c r="D487" s="156"/>
      <c r="E487" s="156"/>
      <c r="F487" s="156"/>
      <c r="G487" s="156"/>
      <c r="H487" s="156"/>
      <c r="I487" s="156"/>
      <c r="J487" s="156"/>
      <c r="K487" s="156"/>
      <c r="L487" s="156"/>
      <c r="M487" s="156"/>
      <c r="N487" s="156"/>
    </row>
    <row r="488" spans="1:14" ht="13.5" customHeight="1" x14ac:dyDescent="0.25">
      <c r="A488" s="157" t="s">
        <v>154</v>
      </c>
      <c r="B488" s="157"/>
      <c r="C488" s="157"/>
      <c r="D488" s="157"/>
      <c r="E488" s="157"/>
      <c r="F488" s="157"/>
      <c r="G488" s="157"/>
      <c r="H488" s="157"/>
      <c r="I488" s="157"/>
      <c r="J488" s="157"/>
      <c r="K488" s="157"/>
      <c r="L488" s="157"/>
      <c r="M488" s="157"/>
      <c r="N488" s="157"/>
    </row>
    <row r="489" spans="1:14" ht="13.5" customHeight="1" x14ac:dyDescent="0.25">
      <c r="A489" s="156"/>
      <c r="B489" s="156"/>
      <c r="C489" s="156"/>
      <c r="D489" s="156"/>
      <c r="E489" s="156"/>
      <c r="F489" s="156"/>
      <c r="G489" s="156"/>
      <c r="H489" s="156"/>
      <c r="I489" s="156"/>
      <c r="J489" s="156"/>
      <c r="K489" s="156"/>
      <c r="L489" s="156"/>
      <c r="M489" s="156"/>
      <c r="N489" s="156"/>
    </row>
    <row r="490" spans="1:14" ht="13.5" customHeight="1" thickBot="1" x14ac:dyDescent="0.25">
      <c r="A490" s="169" t="s">
        <v>155</v>
      </c>
      <c r="B490" s="169"/>
      <c r="C490" s="169"/>
      <c r="D490" s="169"/>
      <c r="E490" s="169"/>
      <c r="F490" s="169"/>
      <c r="G490" s="169"/>
      <c r="H490" s="169"/>
      <c r="I490" s="169"/>
      <c r="J490" s="169"/>
      <c r="K490" s="169"/>
      <c r="L490" s="169"/>
      <c r="M490" s="169"/>
      <c r="N490" s="169"/>
    </row>
    <row r="491" spans="1:14" ht="13.5" customHeight="1" x14ac:dyDescent="0.25">
      <c r="A491" s="156"/>
      <c r="B491" s="156"/>
      <c r="C491" s="156"/>
      <c r="D491" s="156"/>
      <c r="E491" s="156"/>
      <c r="F491" s="156"/>
      <c r="G491" s="156"/>
      <c r="H491" s="156"/>
      <c r="I491" s="156"/>
      <c r="J491" s="156"/>
      <c r="K491" s="156"/>
      <c r="L491" s="156"/>
      <c r="M491" s="156"/>
      <c r="N491" s="156"/>
    </row>
    <row r="492" spans="1:14" ht="13.5" customHeight="1" x14ac:dyDescent="0.25">
      <c r="A492" s="183" t="s">
        <v>156</v>
      </c>
      <c r="B492" s="183"/>
      <c r="C492" s="183"/>
      <c r="D492" s="183"/>
      <c r="E492" s="183"/>
      <c r="F492" s="183"/>
      <c r="G492" s="183"/>
      <c r="H492" s="183"/>
      <c r="I492" s="183"/>
      <c r="J492" s="183"/>
      <c r="K492" s="183"/>
      <c r="L492" s="183"/>
      <c r="M492" s="183"/>
      <c r="N492" s="183"/>
    </row>
    <row r="493" spans="1:14" ht="13.5" customHeight="1" x14ac:dyDescent="0.25">
      <c r="A493" s="183"/>
      <c r="B493" s="183"/>
      <c r="C493" s="183"/>
      <c r="D493" s="183"/>
      <c r="E493" s="183"/>
      <c r="F493" s="183"/>
      <c r="G493" s="183"/>
      <c r="H493" s="183"/>
      <c r="I493" s="183"/>
      <c r="J493" s="183"/>
      <c r="K493" s="183"/>
      <c r="L493" s="183"/>
      <c r="M493" s="183"/>
      <c r="N493" s="183"/>
    </row>
    <row r="494" spans="1:14" ht="13.5" customHeight="1" x14ac:dyDescent="0.25">
      <c r="A494" s="156"/>
      <c r="B494" s="156"/>
      <c r="C494" s="156"/>
      <c r="D494" s="156"/>
      <c r="E494" s="156"/>
      <c r="F494" s="156"/>
      <c r="G494" s="156"/>
      <c r="H494" s="156"/>
      <c r="I494" s="156"/>
      <c r="J494" s="156"/>
      <c r="K494" s="156"/>
      <c r="L494" s="156"/>
      <c r="M494" s="156"/>
      <c r="N494" s="156"/>
    </row>
    <row r="495" spans="1:14" ht="13.5" customHeight="1" x14ac:dyDescent="0.25">
      <c r="B495" s="157" t="s">
        <v>35</v>
      </c>
      <c r="C495" s="157"/>
      <c r="D495" s="157"/>
      <c r="E495" s="157"/>
      <c r="F495" s="157"/>
      <c r="G495" s="157"/>
      <c r="H495" s="157"/>
      <c r="I495" s="138"/>
      <c r="J495" s="157" t="s">
        <v>31</v>
      </c>
      <c r="K495" s="157"/>
      <c r="L495" s="157"/>
      <c r="M495" s="159">
        <f>+J368</f>
        <v>0</v>
      </c>
      <c r="N495" s="159"/>
    </row>
    <row r="496" spans="1:14" ht="13.5" customHeight="1" x14ac:dyDescent="0.25">
      <c r="A496" s="156"/>
      <c r="B496" s="156"/>
      <c r="C496" s="156"/>
      <c r="D496" s="156"/>
      <c r="E496" s="156"/>
      <c r="F496" s="156"/>
      <c r="G496" s="156"/>
      <c r="H496" s="156"/>
      <c r="I496" s="156"/>
      <c r="J496" s="156"/>
      <c r="K496" s="156"/>
      <c r="L496" s="156"/>
      <c r="M496" s="156"/>
      <c r="N496" s="156"/>
    </row>
    <row r="497" spans="1:14" ht="13.5" customHeight="1" x14ac:dyDescent="0.25">
      <c r="B497" s="157" t="s">
        <v>36</v>
      </c>
      <c r="C497" s="157"/>
      <c r="D497" s="157"/>
      <c r="E497" s="157"/>
      <c r="F497" s="157"/>
      <c r="G497" s="157"/>
      <c r="H497" s="157"/>
      <c r="I497" s="98"/>
      <c r="J497" s="157" t="s">
        <v>31</v>
      </c>
      <c r="K497" s="157"/>
      <c r="L497" s="157"/>
      <c r="M497" s="158">
        <f>+J305</f>
        <v>0</v>
      </c>
      <c r="N497" s="158"/>
    </row>
    <row r="498" spans="1:14" ht="13.5" customHeight="1" x14ac:dyDescent="0.25">
      <c r="A498" s="156"/>
      <c r="B498" s="156"/>
      <c r="C498" s="156"/>
      <c r="D498" s="156"/>
      <c r="E498" s="156"/>
      <c r="F498" s="156"/>
      <c r="G498" s="156"/>
      <c r="H498" s="156"/>
      <c r="I498" s="156"/>
      <c r="J498" s="156"/>
      <c r="K498" s="156"/>
      <c r="L498" s="156"/>
      <c r="M498" s="156"/>
      <c r="N498" s="156"/>
    </row>
    <row r="499" spans="1:14" ht="13.5" customHeight="1" x14ac:dyDescent="0.25">
      <c r="B499" s="157" t="s">
        <v>37</v>
      </c>
      <c r="C499" s="157"/>
      <c r="D499" s="157"/>
      <c r="E499" s="157"/>
      <c r="F499" s="157"/>
      <c r="G499" s="157"/>
      <c r="H499" s="157"/>
      <c r="I499" s="98"/>
      <c r="J499" s="157" t="s">
        <v>31</v>
      </c>
      <c r="K499" s="157"/>
      <c r="L499" s="157"/>
      <c r="M499" s="159">
        <f>+J316</f>
        <v>0</v>
      </c>
      <c r="N499" s="159"/>
    </row>
    <row r="500" spans="1:14" ht="13.5" customHeight="1" x14ac:dyDescent="0.25">
      <c r="A500" s="156"/>
      <c r="B500" s="156"/>
      <c r="C500" s="156"/>
      <c r="D500" s="156"/>
      <c r="E500" s="156"/>
      <c r="F500" s="156"/>
      <c r="G500" s="156"/>
      <c r="H500" s="156"/>
      <c r="I500" s="156"/>
      <c r="J500" s="156"/>
      <c r="K500" s="156"/>
      <c r="L500" s="156"/>
      <c r="M500" s="156"/>
      <c r="N500" s="156"/>
    </row>
    <row r="501" spans="1:14" ht="13.5" customHeight="1" x14ac:dyDescent="0.25">
      <c r="B501" s="157" t="s">
        <v>38</v>
      </c>
      <c r="C501" s="157"/>
      <c r="D501" s="157"/>
      <c r="E501" s="157"/>
      <c r="F501" s="157"/>
      <c r="G501" s="157"/>
      <c r="H501" s="157"/>
      <c r="I501" s="98"/>
      <c r="J501" s="157" t="s">
        <v>31</v>
      </c>
      <c r="K501" s="157"/>
      <c r="L501" s="157"/>
      <c r="M501" s="158">
        <f>+J382</f>
        <v>0</v>
      </c>
      <c r="N501" s="158"/>
    </row>
    <row r="502" spans="1:14" ht="13.5" customHeight="1" x14ac:dyDescent="0.25">
      <c r="A502" s="188"/>
      <c r="B502" s="188"/>
      <c r="C502" s="188"/>
      <c r="D502" s="188"/>
      <c r="E502" s="188"/>
      <c r="F502" s="188"/>
      <c r="G502" s="188"/>
      <c r="H502" s="188"/>
      <c r="I502" s="188"/>
      <c r="J502" s="188"/>
      <c r="K502" s="188"/>
      <c r="L502" s="188"/>
      <c r="M502" s="188"/>
      <c r="N502" s="188"/>
    </row>
    <row r="503" spans="1:14" ht="13.5" customHeight="1" x14ac:dyDescent="0.25">
      <c r="B503" s="157" t="s">
        <v>45</v>
      </c>
      <c r="C503" s="157"/>
      <c r="D503" s="157"/>
      <c r="E503" s="157"/>
      <c r="F503" s="157"/>
      <c r="G503" s="157"/>
      <c r="H503" s="157"/>
      <c r="I503" s="65"/>
      <c r="J503" s="157" t="s">
        <v>31</v>
      </c>
      <c r="K503" s="157"/>
      <c r="L503" s="157"/>
      <c r="M503" s="158">
        <f>+J384</f>
        <v>0</v>
      </c>
      <c r="N503" s="158"/>
    </row>
    <row r="504" spans="1:14" ht="13.5" customHeight="1" x14ac:dyDescent="0.25">
      <c r="B504" s="161"/>
      <c r="C504" s="161"/>
      <c r="D504" s="161"/>
      <c r="E504" s="161"/>
      <c r="F504" s="161"/>
      <c r="G504" s="161"/>
      <c r="H504" s="161"/>
      <c r="I504" s="161"/>
      <c r="J504" s="161"/>
      <c r="K504" s="161"/>
      <c r="L504" s="161"/>
      <c r="M504" s="161"/>
      <c r="N504" s="161"/>
    </row>
    <row r="505" spans="1:14" ht="13.5" customHeight="1" x14ac:dyDescent="0.25">
      <c r="B505" s="161"/>
      <c r="C505" s="161"/>
      <c r="D505" s="161"/>
      <c r="E505" s="161"/>
      <c r="F505" s="161"/>
      <c r="G505" s="161"/>
      <c r="H505" s="161"/>
      <c r="I505" s="161"/>
      <c r="J505" s="161"/>
      <c r="K505" s="161"/>
      <c r="L505" s="161"/>
      <c r="M505" s="161"/>
      <c r="N505" s="161"/>
    </row>
    <row r="506" spans="1:14" ht="13.5" customHeight="1" x14ac:dyDescent="0.25">
      <c r="A506" s="156"/>
      <c r="B506" s="156"/>
      <c r="C506" s="156"/>
      <c r="D506" s="156"/>
      <c r="E506" s="156"/>
      <c r="F506" s="156"/>
      <c r="G506" s="156"/>
      <c r="H506" s="156"/>
      <c r="I506" s="156"/>
      <c r="J506" s="156"/>
      <c r="K506" s="156"/>
      <c r="L506" s="156"/>
      <c r="M506" s="156"/>
      <c r="N506" s="156"/>
    </row>
    <row r="507" spans="1:14" ht="13.5" customHeight="1" x14ac:dyDescent="0.25">
      <c r="A507" s="160"/>
      <c r="B507" s="160"/>
      <c r="C507" s="160"/>
      <c r="D507" s="160"/>
      <c r="E507" s="160"/>
      <c r="F507" s="160"/>
      <c r="G507" s="160"/>
      <c r="H507" s="160"/>
      <c r="I507" s="160"/>
      <c r="J507" s="160"/>
      <c r="K507" s="160"/>
      <c r="L507" s="160"/>
      <c r="M507" s="160"/>
      <c r="N507" s="160"/>
    </row>
    <row r="508" spans="1:14" ht="13.5" customHeight="1" x14ac:dyDescent="0.25">
      <c r="A508" s="157" t="s">
        <v>39</v>
      </c>
      <c r="B508" s="157"/>
      <c r="C508" s="157"/>
      <c r="D508" s="157"/>
      <c r="E508" s="157"/>
      <c r="F508" s="157"/>
      <c r="G508" s="157"/>
      <c r="H508" s="157"/>
      <c r="I508" s="157"/>
      <c r="J508" s="157"/>
      <c r="K508" s="157"/>
      <c r="L508" s="157"/>
      <c r="M508" s="157"/>
      <c r="N508" s="157"/>
    </row>
    <row r="509" spans="1:14" ht="13.5" customHeight="1" x14ac:dyDescent="0.25">
      <c r="A509" s="156"/>
      <c r="B509" s="156"/>
      <c r="C509" s="156"/>
      <c r="D509" s="156"/>
      <c r="E509" s="156"/>
      <c r="F509" s="156"/>
      <c r="G509" s="156"/>
      <c r="H509" s="156"/>
      <c r="I509" s="156"/>
      <c r="J509" s="156"/>
      <c r="K509" s="156"/>
      <c r="L509" s="156"/>
      <c r="M509" s="156"/>
      <c r="N509" s="156"/>
    </row>
    <row r="510" spans="1:14" ht="13.5" customHeight="1" x14ac:dyDescent="0.25">
      <c r="A510" s="162" t="s">
        <v>71</v>
      </c>
      <c r="B510" s="162"/>
      <c r="C510" s="162"/>
      <c r="D510" s="162"/>
      <c r="E510" s="162"/>
      <c r="F510" s="162"/>
      <c r="G510" s="161"/>
      <c r="H510" s="161"/>
      <c r="I510" s="161"/>
      <c r="J510" s="161"/>
      <c r="K510" s="161"/>
      <c r="L510" s="50" t="s">
        <v>40</v>
      </c>
      <c r="M510" s="161"/>
      <c r="N510" s="161"/>
    </row>
    <row r="511" spans="1:14" ht="13.5" customHeight="1" x14ac:dyDescent="0.25">
      <c r="A511" s="157" t="s">
        <v>41</v>
      </c>
      <c r="B511" s="157"/>
      <c r="C511" s="157"/>
      <c r="D511" s="157"/>
      <c r="E511" s="157"/>
      <c r="F511" s="157"/>
      <c r="G511" s="161"/>
      <c r="H511" s="161"/>
      <c r="I511" s="161"/>
      <c r="J511" s="161"/>
      <c r="K511" s="161"/>
      <c r="L511" s="50" t="s">
        <v>42</v>
      </c>
      <c r="M511" s="161"/>
      <c r="N511" s="161"/>
    </row>
    <row r="512" spans="1:14" ht="13.5" customHeight="1" x14ac:dyDescent="0.25">
      <c r="A512" s="157" t="s">
        <v>43</v>
      </c>
      <c r="B512" s="157"/>
      <c r="C512" s="157"/>
      <c r="D512" s="157"/>
      <c r="E512" s="157"/>
      <c r="F512" s="157"/>
      <c r="G512" s="161"/>
      <c r="H512" s="161"/>
      <c r="I512" s="161"/>
      <c r="J512" s="161"/>
      <c r="K512" s="161"/>
      <c r="L512" s="161"/>
      <c r="M512" s="161"/>
      <c r="N512" s="161"/>
    </row>
    <row r="513" spans="1:14" x14ac:dyDescent="0.25">
      <c r="A513" s="160"/>
      <c r="B513" s="160"/>
      <c r="C513" s="160"/>
      <c r="D513" s="160"/>
      <c r="E513" s="160"/>
      <c r="F513" s="160"/>
      <c r="G513" s="160"/>
      <c r="H513" s="160"/>
      <c r="I513" s="160"/>
      <c r="J513" s="160"/>
      <c r="K513" s="160"/>
      <c r="L513" s="160"/>
      <c r="M513" s="160"/>
      <c r="N513" s="160"/>
    </row>
    <row r="514" spans="1:14" s="135" customFormat="1" ht="27.75" customHeight="1" x14ac:dyDescent="0.25">
      <c r="A514" s="157" t="s">
        <v>380</v>
      </c>
      <c r="B514" s="157"/>
      <c r="C514" s="157"/>
      <c r="D514" s="157"/>
      <c r="E514" s="157"/>
      <c r="F514" s="157"/>
      <c r="G514" s="157"/>
      <c r="H514" s="157"/>
      <c r="I514" s="157"/>
      <c r="J514" s="157"/>
      <c r="K514" s="157"/>
      <c r="L514" s="157"/>
      <c r="M514" s="157"/>
      <c r="N514" s="157"/>
    </row>
    <row r="515" spans="1:14" ht="13.5" customHeight="1" x14ac:dyDescent="0.25">
      <c r="A515" s="156"/>
      <c r="B515" s="156"/>
      <c r="C515" s="156"/>
      <c r="D515" s="156"/>
      <c r="E515" s="156"/>
      <c r="F515" s="156"/>
      <c r="G515" s="156"/>
      <c r="H515" s="156"/>
      <c r="I515" s="156"/>
      <c r="J515" s="156"/>
      <c r="K515" s="156"/>
      <c r="L515" s="156"/>
      <c r="M515" s="156"/>
      <c r="N515" s="156"/>
    </row>
    <row r="516" spans="1:14" ht="13.5" customHeight="1" x14ac:dyDescent="0.25">
      <c r="A516" s="162" t="s">
        <v>72</v>
      </c>
      <c r="B516" s="162"/>
      <c r="C516" s="162"/>
      <c r="D516" s="162"/>
      <c r="E516" s="162"/>
      <c r="F516" s="162"/>
      <c r="G516" s="161"/>
      <c r="H516" s="161"/>
      <c r="I516" s="161"/>
      <c r="J516" s="161"/>
      <c r="K516" s="161"/>
      <c r="L516" s="50" t="s">
        <v>40</v>
      </c>
      <c r="M516" s="161"/>
      <c r="N516" s="161"/>
    </row>
    <row r="517" spans="1:14" ht="13.5" customHeight="1" x14ac:dyDescent="0.25">
      <c r="A517" s="157" t="s">
        <v>41</v>
      </c>
      <c r="B517" s="157"/>
      <c r="C517" s="157"/>
      <c r="D517" s="157"/>
      <c r="E517" s="157"/>
      <c r="F517" s="157"/>
      <c r="G517" s="161"/>
      <c r="H517" s="161"/>
      <c r="I517" s="161"/>
      <c r="J517" s="161"/>
      <c r="K517" s="161"/>
      <c r="L517" s="50" t="s">
        <v>42</v>
      </c>
      <c r="M517" s="161"/>
      <c r="N517" s="161"/>
    </row>
    <row r="518" spans="1:14" ht="13.5" customHeight="1" x14ac:dyDescent="0.25">
      <c r="A518" s="157" t="s">
        <v>43</v>
      </c>
      <c r="B518" s="157"/>
      <c r="C518" s="157"/>
      <c r="D518" s="157"/>
      <c r="E518" s="157"/>
      <c r="F518" s="157"/>
      <c r="G518" s="161"/>
      <c r="H518" s="161"/>
      <c r="I518" s="161"/>
      <c r="J518" s="161"/>
      <c r="K518" s="161"/>
      <c r="L518" s="161"/>
      <c r="M518" s="161"/>
      <c r="N518" s="161"/>
    </row>
    <row r="519" spans="1:14" ht="13.5" customHeight="1" x14ac:dyDescent="0.25">
      <c r="A519" s="160"/>
      <c r="B519" s="160"/>
      <c r="C519" s="160"/>
      <c r="D519" s="160"/>
      <c r="E519" s="160"/>
      <c r="F519" s="160"/>
      <c r="G519" s="160"/>
      <c r="H519" s="160"/>
      <c r="I519" s="160"/>
      <c r="J519" s="160"/>
      <c r="K519" s="160"/>
      <c r="L519" s="160"/>
      <c r="M519" s="160"/>
      <c r="N519" s="160"/>
    </row>
    <row r="520" spans="1:14" ht="13.5" customHeight="1" x14ac:dyDescent="0.25">
      <c r="A520" s="157" t="s">
        <v>379</v>
      </c>
      <c r="B520" s="157"/>
      <c r="C520" s="157"/>
      <c r="D520" s="157"/>
      <c r="E520" s="157"/>
      <c r="F520" s="157"/>
      <c r="G520" s="157"/>
      <c r="H520" s="157"/>
      <c r="I520" s="157"/>
      <c r="J520" s="157"/>
      <c r="K520" s="157"/>
      <c r="L520" s="157"/>
      <c r="M520" s="157"/>
      <c r="N520" s="157"/>
    </row>
    <row r="521" spans="1:14" ht="13.5" customHeight="1" x14ac:dyDescent="0.25">
      <c r="A521" s="157"/>
      <c r="B521" s="157"/>
      <c r="C521" s="157"/>
      <c r="D521" s="157"/>
      <c r="E521" s="157"/>
      <c r="F521" s="157"/>
      <c r="G521" s="157"/>
      <c r="H521" s="157"/>
      <c r="I521" s="157"/>
      <c r="J521" s="157"/>
      <c r="K521" s="157"/>
      <c r="L521" s="157"/>
      <c r="M521" s="157"/>
      <c r="N521" s="157"/>
    </row>
    <row r="522" spans="1:14" ht="13.5" customHeight="1" x14ac:dyDescent="0.25">
      <c r="A522" s="156"/>
      <c r="B522" s="156"/>
      <c r="C522" s="156"/>
      <c r="D522" s="156"/>
      <c r="E522" s="156"/>
      <c r="F522" s="156"/>
      <c r="G522" s="156"/>
      <c r="H522" s="156"/>
      <c r="I522" s="156"/>
      <c r="J522" s="156"/>
      <c r="K522" s="156"/>
      <c r="L522" s="156"/>
      <c r="M522" s="156"/>
      <c r="N522" s="156"/>
    </row>
    <row r="523" spans="1:14" ht="13.5" customHeight="1" x14ac:dyDescent="0.25">
      <c r="A523" s="162" t="s">
        <v>115</v>
      </c>
      <c r="B523" s="162"/>
      <c r="C523" s="162"/>
      <c r="D523" s="162"/>
      <c r="E523" s="162"/>
      <c r="F523" s="162"/>
      <c r="G523" s="161"/>
      <c r="H523" s="161"/>
      <c r="I523" s="161"/>
      <c r="J523" s="161"/>
      <c r="K523" s="161"/>
      <c r="L523" s="50" t="s">
        <v>40</v>
      </c>
      <c r="M523" s="161"/>
      <c r="N523" s="161"/>
    </row>
    <row r="524" spans="1:14" ht="13.5" customHeight="1" x14ac:dyDescent="0.25">
      <c r="A524" s="157" t="s">
        <v>44</v>
      </c>
      <c r="B524" s="157"/>
      <c r="C524" s="157"/>
      <c r="D524" s="157"/>
      <c r="E524" s="157"/>
      <c r="F524" s="157"/>
      <c r="G524" s="161"/>
      <c r="H524" s="161"/>
      <c r="I524" s="161"/>
      <c r="J524" s="161"/>
      <c r="K524" s="161"/>
      <c r="L524" s="50" t="s">
        <v>42</v>
      </c>
      <c r="M524" s="161"/>
      <c r="N524" s="161"/>
    </row>
    <row r="525" spans="1:14" ht="13.5" customHeight="1" x14ac:dyDescent="0.25">
      <c r="A525" s="157" t="s">
        <v>43</v>
      </c>
      <c r="B525" s="157"/>
      <c r="C525" s="157"/>
      <c r="D525" s="157"/>
      <c r="E525" s="157"/>
      <c r="F525" s="157"/>
      <c r="G525" s="161"/>
      <c r="H525" s="161"/>
      <c r="I525" s="161"/>
      <c r="J525" s="161"/>
      <c r="K525" s="161"/>
      <c r="L525" s="161"/>
      <c r="M525" s="161"/>
      <c r="N525" s="161"/>
    </row>
    <row r="526" spans="1:14" ht="13.5" customHeight="1" x14ac:dyDescent="0.25">
      <c r="A526" s="156"/>
      <c r="B526" s="156"/>
      <c r="C526" s="156"/>
      <c r="D526" s="156"/>
      <c r="E526" s="156"/>
      <c r="F526" s="156"/>
      <c r="G526" s="156"/>
      <c r="H526" s="156"/>
      <c r="I526" s="156"/>
      <c r="J526" s="156"/>
      <c r="K526" s="156"/>
      <c r="L526" s="156"/>
      <c r="M526" s="156"/>
      <c r="N526" s="156"/>
    </row>
    <row r="527" spans="1:14" x14ac:dyDescent="0.25">
      <c r="A527" s="156"/>
      <c r="B527" s="156"/>
      <c r="C527" s="156"/>
      <c r="D527" s="156"/>
      <c r="E527" s="156"/>
      <c r="F527" s="156"/>
      <c r="G527" s="156"/>
      <c r="H527" s="156"/>
      <c r="I527" s="156"/>
      <c r="J527" s="156"/>
      <c r="K527" s="156"/>
      <c r="L527" s="156"/>
      <c r="M527" s="156"/>
      <c r="N527" s="156"/>
    </row>
  </sheetData>
  <sheetProtection algorithmName="SHA-512" hashValue="h9RveanY8nMVlUuUGoeZj7VQCWmh4W5VMhYexg5+UlS0w9vr3UCo+P8IhzPVO/t9TOtIbHV8ktrtYCvMdESFXg==" saltValue="pN+RgB/HQt8dnbkfM4FkpQ==" spinCount="100000" sheet="1" objects="1" scenarios="1" formatCells="0" formatColumns="0" formatRows="0"/>
  <mergeCells count="560">
    <mergeCell ref="A487:N487"/>
    <mergeCell ref="C472:C473"/>
    <mergeCell ref="E472:E473"/>
    <mergeCell ref="G472:N473"/>
    <mergeCell ref="A474:N474"/>
    <mergeCell ref="A488:N488"/>
    <mergeCell ref="A489:N489"/>
    <mergeCell ref="A490:N490"/>
    <mergeCell ref="A482:N482"/>
    <mergeCell ref="A483:N484"/>
    <mergeCell ref="A485:N485"/>
    <mergeCell ref="A486:N486"/>
    <mergeCell ref="G479:N479"/>
    <mergeCell ref="C480:C481"/>
    <mergeCell ref="E480:E481"/>
    <mergeCell ref="G480:N481"/>
    <mergeCell ref="A467:N467"/>
    <mergeCell ref="A468:N469"/>
    <mergeCell ref="A470:N470"/>
    <mergeCell ref="G471:N471"/>
    <mergeCell ref="A478:N478"/>
    <mergeCell ref="A463:N463"/>
    <mergeCell ref="G464:N464"/>
    <mergeCell ref="C465:C466"/>
    <mergeCell ref="E465:E466"/>
    <mergeCell ref="G465:N466"/>
    <mergeCell ref="G475:N475"/>
    <mergeCell ref="C476:C477"/>
    <mergeCell ref="E476:E477"/>
    <mergeCell ref="G476:N477"/>
    <mergeCell ref="A459:N459"/>
    <mergeCell ref="G460:N460"/>
    <mergeCell ref="C461:C462"/>
    <mergeCell ref="E461:E462"/>
    <mergeCell ref="G461:N462"/>
    <mergeCell ref="A447:N447"/>
    <mergeCell ref="G448:N448"/>
    <mergeCell ref="C449:C450"/>
    <mergeCell ref="E449:E450"/>
    <mergeCell ref="G449:N449"/>
    <mergeCell ref="G450:N450"/>
    <mergeCell ref="A455:N455"/>
    <mergeCell ref="G456:N456"/>
    <mergeCell ref="C457:C458"/>
    <mergeCell ref="E457:E458"/>
    <mergeCell ref="G457:N458"/>
    <mergeCell ref="A451:N451"/>
    <mergeCell ref="G452:N452"/>
    <mergeCell ref="C453:C454"/>
    <mergeCell ref="E453:E454"/>
    <mergeCell ref="G453:N454"/>
    <mergeCell ref="A443:N443"/>
    <mergeCell ref="G444:N444"/>
    <mergeCell ref="C445:C446"/>
    <mergeCell ref="E445:E446"/>
    <mergeCell ref="G445:N446"/>
    <mergeCell ref="A439:N439"/>
    <mergeCell ref="G440:N440"/>
    <mergeCell ref="C441:C442"/>
    <mergeCell ref="E441:E442"/>
    <mergeCell ref="G441:N441"/>
    <mergeCell ref="G442:N442"/>
    <mergeCell ref="A435:N435"/>
    <mergeCell ref="G436:N438"/>
    <mergeCell ref="C437:C438"/>
    <mergeCell ref="E437:E438"/>
    <mergeCell ref="A431:N431"/>
    <mergeCell ref="G432:N432"/>
    <mergeCell ref="C433:C434"/>
    <mergeCell ref="E433:E434"/>
    <mergeCell ref="G433:N433"/>
    <mergeCell ref="G434:N434"/>
    <mergeCell ref="G428:N428"/>
    <mergeCell ref="C429:C430"/>
    <mergeCell ref="E429:E430"/>
    <mergeCell ref="G429:N429"/>
    <mergeCell ref="G430:N430"/>
    <mergeCell ref="A396:G396"/>
    <mergeCell ref="M396:N396"/>
    <mergeCell ref="J396:L396"/>
    <mergeCell ref="A421:N422"/>
    <mergeCell ref="M412:N417"/>
    <mergeCell ref="E78:E79"/>
    <mergeCell ref="B317:N317"/>
    <mergeCell ref="B383:N383"/>
    <mergeCell ref="A181:N181"/>
    <mergeCell ref="M405:N411"/>
    <mergeCell ref="H399:I404"/>
    <mergeCell ref="J397:L404"/>
    <mergeCell ref="A418:N418"/>
    <mergeCell ref="A397:A404"/>
    <mergeCell ref="B397:G397"/>
    <mergeCell ref="B398:G398"/>
    <mergeCell ref="B399:G399"/>
    <mergeCell ref="J371:N371"/>
    <mergeCell ref="B371:I372"/>
    <mergeCell ref="J372:N372"/>
    <mergeCell ref="A367:N367"/>
    <mergeCell ref="J368:N368"/>
    <mergeCell ref="A370:N370"/>
    <mergeCell ref="B368:I369"/>
    <mergeCell ref="J369:N369"/>
    <mergeCell ref="A378:N378"/>
    <mergeCell ref="B382:I382"/>
    <mergeCell ref="J382:N382"/>
    <mergeCell ref="A384:N384"/>
    <mergeCell ref="G525:N525"/>
    <mergeCell ref="A2:N2"/>
    <mergeCell ref="A5:N5"/>
    <mergeCell ref="A9:N9"/>
    <mergeCell ref="A6:N6"/>
    <mergeCell ref="A7:N7"/>
    <mergeCell ref="A8:N8"/>
    <mergeCell ref="G3:N3"/>
    <mergeCell ref="A4:N4"/>
    <mergeCell ref="J134:N134"/>
    <mergeCell ref="A25:N27"/>
    <mergeCell ref="A33:N35"/>
    <mergeCell ref="A30:N30"/>
    <mergeCell ref="A31:N31"/>
    <mergeCell ref="C95:I96"/>
    <mergeCell ref="J95:N95"/>
    <mergeCell ref="J96:N96"/>
    <mergeCell ref="C101:I101"/>
    <mergeCell ref="C103:I106"/>
    <mergeCell ref="J106:M106"/>
    <mergeCell ref="A107:N107"/>
    <mergeCell ref="A76:N76"/>
    <mergeCell ref="G77:N77"/>
    <mergeCell ref="C78:C79"/>
    <mergeCell ref="A517:F517"/>
    <mergeCell ref="G517:K517"/>
    <mergeCell ref="M517:N517"/>
    <mergeCell ref="A513:N513"/>
    <mergeCell ref="A518:F518"/>
    <mergeCell ref="G518:N518"/>
    <mergeCell ref="A526:N526"/>
    <mergeCell ref="G523:K523"/>
    <mergeCell ref="B503:H503"/>
    <mergeCell ref="B504:N504"/>
    <mergeCell ref="B505:N505"/>
    <mergeCell ref="A514:N514"/>
    <mergeCell ref="A515:N515"/>
    <mergeCell ref="A516:F516"/>
    <mergeCell ref="G516:K516"/>
    <mergeCell ref="M516:N516"/>
    <mergeCell ref="A522:N522"/>
    <mergeCell ref="A523:F523"/>
    <mergeCell ref="A506:N506"/>
    <mergeCell ref="M523:N523"/>
    <mergeCell ref="A524:F524"/>
    <mergeCell ref="G524:K524"/>
    <mergeCell ref="M524:N524"/>
    <mergeCell ref="A525:F525"/>
    <mergeCell ref="M497:N497"/>
    <mergeCell ref="A491:N491"/>
    <mergeCell ref="A405:G411"/>
    <mergeCell ref="A412:G417"/>
    <mergeCell ref="A423:N423"/>
    <mergeCell ref="G424:N424"/>
    <mergeCell ref="C425:C426"/>
    <mergeCell ref="E425:E426"/>
    <mergeCell ref="G425:N426"/>
    <mergeCell ref="H412:I417"/>
    <mergeCell ref="A427:N427"/>
    <mergeCell ref="A492:N493"/>
    <mergeCell ref="B495:H495"/>
    <mergeCell ref="B497:H497"/>
    <mergeCell ref="A494:N494"/>
    <mergeCell ref="J495:L495"/>
    <mergeCell ref="J497:L497"/>
    <mergeCell ref="M495:N495"/>
    <mergeCell ref="A496:N496"/>
    <mergeCell ref="A419:N419"/>
    <mergeCell ref="A420:N420"/>
    <mergeCell ref="J405:L411"/>
    <mergeCell ref="H405:I411"/>
    <mergeCell ref="J412:L417"/>
    <mergeCell ref="A373:N373"/>
    <mergeCell ref="A376:N376"/>
    <mergeCell ref="A377:N377"/>
    <mergeCell ref="B374:N375"/>
    <mergeCell ref="B385:N386"/>
    <mergeCell ref="M399:N404"/>
    <mergeCell ref="B400:G400"/>
    <mergeCell ref="B401:G402"/>
    <mergeCell ref="H396:I396"/>
    <mergeCell ref="M397:N398"/>
    <mergeCell ref="H397:I397"/>
    <mergeCell ref="H398:I398"/>
    <mergeCell ref="A390:N390"/>
    <mergeCell ref="A392:N394"/>
    <mergeCell ref="A391:N391"/>
    <mergeCell ref="A395:N395"/>
    <mergeCell ref="B403:G404"/>
    <mergeCell ref="A379:N379"/>
    <mergeCell ref="A380:N380"/>
    <mergeCell ref="A381:N381"/>
    <mergeCell ref="A387:N387"/>
    <mergeCell ref="A388:N388"/>
    <mergeCell ref="A389:N389"/>
    <mergeCell ref="A334:N334"/>
    <mergeCell ref="A335:N335"/>
    <mergeCell ref="A336:N336"/>
    <mergeCell ref="A353:N354"/>
    <mergeCell ref="A355:N355"/>
    <mergeCell ref="A363:N363"/>
    <mergeCell ref="B366:I366"/>
    <mergeCell ref="J366:N366"/>
    <mergeCell ref="B364:I364"/>
    <mergeCell ref="J364:N364"/>
    <mergeCell ref="A365:N365"/>
    <mergeCell ref="A361:N361"/>
    <mergeCell ref="A356:N357"/>
    <mergeCell ref="A358:N358"/>
    <mergeCell ref="A359:N360"/>
    <mergeCell ref="A362:N362"/>
    <mergeCell ref="A346:N346"/>
    <mergeCell ref="A337:N341"/>
    <mergeCell ref="A342:N342"/>
    <mergeCell ref="G343:N343"/>
    <mergeCell ref="C344:C345"/>
    <mergeCell ref="E344:E345"/>
    <mergeCell ref="G344:N344"/>
    <mergeCell ref="G345:N345"/>
    <mergeCell ref="A347:N351"/>
    <mergeCell ref="A352:N352"/>
    <mergeCell ref="A274:N274"/>
    <mergeCell ref="A267:N267"/>
    <mergeCell ref="A265:N266"/>
    <mergeCell ref="A268:N268"/>
    <mergeCell ref="A269:N269"/>
    <mergeCell ref="B329:N330"/>
    <mergeCell ref="A331:N331"/>
    <mergeCell ref="A332:N332"/>
    <mergeCell ref="A333:N333"/>
    <mergeCell ref="C321:N324"/>
    <mergeCell ref="A325:N325"/>
    <mergeCell ref="C326:N327"/>
    <mergeCell ref="A328:N328"/>
    <mergeCell ref="C285:C286"/>
    <mergeCell ref="E285:E286"/>
    <mergeCell ref="C281:C282"/>
    <mergeCell ref="E281:E282"/>
    <mergeCell ref="A283:N283"/>
    <mergeCell ref="G281:N282"/>
    <mergeCell ref="G280:N280"/>
    <mergeCell ref="C276:C277"/>
    <mergeCell ref="E276:E277"/>
    <mergeCell ref="A264:N264"/>
    <mergeCell ref="A258:N258"/>
    <mergeCell ref="G252:N253"/>
    <mergeCell ref="G255:N257"/>
    <mergeCell ref="A254:N254"/>
    <mergeCell ref="C256:C257"/>
    <mergeCell ref="E256:E257"/>
    <mergeCell ref="A270:N270"/>
    <mergeCell ref="A271:N273"/>
    <mergeCell ref="C252:C253"/>
    <mergeCell ref="E252:E253"/>
    <mergeCell ref="G245:N249"/>
    <mergeCell ref="A250:N250"/>
    <mergeCell ref="G251:N251"/>
    <mergeCell ref="C246:C247"/>
    <mergeCell ref="E246:E247"/>
    <mergeCell ref="A259:N261"/>
    <mergeCell ref="A263:N263"/>
    <mergeCell ref="A262:N262"/>
    <mergeCell ref="A230:N230"/>
    <mergeCell ref="C232:C233"/>
    <mergeCell ref="E232:E233"/>
    <mergeCell ref="A239:N239"/>
    <mergeCell ref="A240:N240"/>
    <mergeCell ref="C242:C243"/>
    <mergeCell ref="E242:E243"/>
    <mergeCell ref="G242:N243"/>
    <mergeCell ref="G241:N241"/>
    <mergeCell ref="A244:N244"/>
    <mergeCell ref="A234:N234"/>
    <mergeCell ref="G232:N232"/>
    <mergeCell ref="G233:N233"/>
    <mergeCell ref="G231:N231"/>
    <mergeCell ref="G235:N235"/>
    <mergeCell ref="C236:C237"/>
    <mergeCell ref="A238:N238"/>
    <mergeCell ref="A224:N224"/>
    <mergeCell ref="M215:N215"/>
    <mergeCell ref="B217:L219"/>
    <mergeCell ref="M217:N217"/>
    <mergeCell ref="M218:N218"/>
    <mergeCell ref="A226:N226"/>
    <mergeCell ref="C228:C229"/>
    <mergeCell ref="E228:E229"/>
    <mergeCell ref="G228:N229"/>
    <mergeCell ref="G227:N227"/>
    <mergeCell ref="A225:N225"/>
    <mergeCell ref="M219:N219"/>
    <mergeCell ref="B214:L215"/>
    <mergeCell ref="M214:N214"/>
    <mergeCell ref="A220:N220"/>
    <mergeCell ref="C222:C223"/>
    <mergeCell ref="E222:E223"/>
    <mergeCell ref="E236:E237"/>
    <mergeCell ref="G236:N236"/>
    <mergeCell ref="G237:N237"/>
    <mergeCell ref="A147:N147"/>
    <mergeCell ref="A149:N149"/>
    <mergeCell ref="C148:I148"/>
    <mergeCell ref="J150:M150"/>
    <mergeCell ref="J151:N151"/>
    <mergeCell ref="J154:N154"/>
    <mergeCell ref="J153:N153"/>
    <mergeCell ref="J140:N140"/>
    <mergeCell ref="J141:N141"/>
    <mergeCell ref="J142:N142"/>
    <mergeCell ref="J148:M148"/>
    <mergeCell ref="C139:I142"/>
    <mergeCell ref="A29:N29"/>
    <mergeCell ref="A18:N18"/>
    <mergeCell ref="A28:N28"/>
    <mergeCell ref="A32:N32"/>
    <mergeCell ref="A102:N102"/>
    <mergeCell ref="C132:I134"/>
    <mergeCell ref="C136:I137"/>
    <mergeCell ref="A138:N138"/>
    <mergeCell ref="J132:M132"/>
    <mergeCell ref="J137:N137"/>
    <mergeCell ref="J136:M136"/>
    <mergeCell ref="A131:N131"/>
    <mergeCell ref="C108:I108"/>
    <mergeCell ref="C124:N126"/>
    <mergeCell ref="C127:N127"/>
    <mergeCell ref="C128:N128"/>
    <mergeCell ref="C129:N129"/>
    <mergeCell ref="B110:N110"/>
    <mergeCell ref="A111:N111"/>
    <mergeCell ref="J112:M112"/>
    <mergeCell ref="A109:N109"/>
    <mergeCell ref="C130:N130"/>
    <mergeCell ref="A116:N116"/>
    <mergeCell ref="A120:N120"/>
    <mergeCell ref="C176:C177"/>
    <mergeCell ref="B169:N169"/>
    <mergeCell ref="G172:N173"/>
    <mergeCell ref="G176:N177"/>
    <mergeCell ref="M189:N189"/>
    <mergeCell ref="A190:N190"/>
    <mergeCell ref="M186:N186"/>
    <mergeCell ref="E176:E177"/>
    <mergeCell ref="C172:C173"/>
    <mergeCell ref="E172:E173"/>
    <mergeCell ref="M183:N183"/>
    <mergeCell ref="M184:N184"/>
    <mergeCell ref="M185:N185"/>
    <mergeCell ref="A170:N170"/>
    <mergeCell ref="A174:N174"/>
    <mergeCell ref="A178:N178"/>
    <mergeCell ref="G171:N171"/>
    <mergeCell ref="G175:N175"/>
    <mergeCell ref="M187:N187"/>
    <mergeCell ref="M188:N188"/>
    <mergeCell ref="B189:L189"/>
    <mergeCell ref="B182:L188"/>
    <mergeCell ref="M182:N182"/>
    <mergeCell ref="B179:N180"/>
    <mergeCell ref="G79:N79"/>
    <mergeCell ref="A161:N161"/>
    <mergeCell ref="A157:N157"/>
    <mergeCell ref="J155:N155"/>
    <mergeCell ref="J156:N156"/>
    <mergeCell ref="A168:N168"/>
    <mergeCell ref="J164:N164"/>
    <mergeCell ref="J166:N166"/>
    <mergeCell ref="J167:N167"/>
    <mergeCell ref="B164:I167"/>
    <mergeCell ref="J165:N165"/>
    <mergeCell ref="A163:N163"/>
    <mergeCell ref="A162:N162"/>
    <mergeCell ref="C159:C160"/>
    <mergeCell ref="E159:E160"/>
    <mergeCell ref="G158:N160"/>
    <mergeCell ref="A152:N152"/>
    <mergeCell ref="B153:I156"/>
    <mergeCell ref="J146:N146"/>
    <mergeCell ref="J144:N144"/>
    <mergeCell ref="J145:N145"/>
    <mergeCell ref="J139:N139"/>
    <mergeCell ref="A143:N143"/>
    <mergeCell ref="C144:I146"/>
    <mergeCell ref="A72:N73"/>
    <mergeCell ref="A74:N74"/>
    <mergeCell ref="B121:N122"/>
    <mergeCell ref="A123:N123"/>
    <mergeCell ref="A135:N135"/>
    <mergeCell ref="B150:I151"/>
    <mergeCell ref="J133:N133"/>
    <mergeCell ref="A46:N46"/>
    <mergeCell ref="A47:N47"/>
    <mergeCell ref="A60:N60"/>
    <mergeCell ref="A61:N61"/>
    <mergeCell ref="A62:N62"/>
    <mergeCell ref="G63:N63"/>
    <mergeCell ref="G57:N57"/>
    <mergeCell ref="C58:C59"/>
    <mergeCell ref="E58:E59"/>
    <mergeCell ref="G58:N58"/>
    <mergeCell ref="G65:N65"/>
    <mergeCell ref="A66:N66"/>
    <mergeCell ref="A67:N70"/>
    <mergeCell ref="A71:N71"/>
    <mergeCell ref="C64:C65"/>
    <mergeCell ref="E64:E65"/>
    <mergeCell ref="G64:N64"/>
    <mergeCell ref="G43:N45"/>
    <mergeCell ref="A48:N48"/>
    <mergeCell ref="A36:N36"/>
    <mergeCell ref="C44:C45"/>
    <mergeCell ref="E44:E45"/>
    <mergeCell ref="A37:N39"/>
    <mergeCell ref="G49:N49"/>
    <mergeCell ref="A53:N55"/>
    <mergeCell ref="A56:N56"/>
    <mergeCell ref="C50:C51"/>
    <mergeCell ref="E50:E51"/>
    <mergeCell ref="G50:N51"/>
    <mergeCell ref="A52:N52"/>
    <mergeCell ref="A10:N10"/>
    <mergeCell ref="A1:F1"/>
    <mergeCell ref="A3:F3"/>
    <mergeCell ref="G1:N1"/>
    <mergeCell ref="J108:M108"/>
    <mergeCell ref="C112:I112"/>
    <mergeCell ref="C115:N115"/>
    <mergeCell ref="A15:N15"/>
    <mergeCell ref="A16:N16"/>
    <mergeCell ref="A11:N14"/>
    <mergeCell ref="A19:N19"/>
    <mergeCell ref="A40:N40"/>
    <mergeCell ref="A42:N42"/>
    <mergeCell ref="A24:N24"/>
    <mergeCell ref="A41:N41"/>
    <mergeCell ref="G59:N59"/>
    <mergeCell ref="A94:N94"/>
    <mergeCell ref="C98:I99"/>
    <mergeCell ref="J98:N98"/>
    <mergeCell ref="J99:N99"/>
    <mergeCell ref="A97:N97"/>
    <mergeCell ref="A17:N17"/>
    <mergeCell ref="A20:N23"/>
    <mergeCell ref="A80:N80"/>
    <mergeCell ref="A279:N279"/>
    <mergeCell ref="B203:N205"/>
    <mergeCell ref="A202:N202"/>
    <mergeCell ref="K198:N198"/>
    <mergeCell ref="K199:N199"/>
    <mergeCell ref="K197:N197"/>
    <mergeCell ref="C191:N194"/>
    <mergeCell ref="A195:N195"/>
    <mergeCell ref="C196:I196"/>
    <mergeCell ref="C197:I197"/>
    <mergeCell ref="C198:I198"/>
    <mergeCell ref="C199:I199"/>
    <mergeCell ref="A200:N200"/>
    <mergeCell ref="A206:N206"/>
    <mergeCell ref="G275:N278"/>
    <mergeCell ref="M201:N201"/>
    <mergeCell ref="K196:N196"/>
    <mergeCell ref="B201:L201"/>
    <mergeCell ref="A213:N213"/>
    <mergeCell ref="A216:N216"/>
    <mergeCell ref="G221:N223"/>
    <mergeCell ref="B207:N209"/>
    <mergeCell ref="A210:N210"/>
    <mergeCell ref="B211:N212"/>
    <mergeCell ref="A302:N302"/>
    <mergeCell ref="A291:N291"/>
    <mergeCell ref="A295:N295"/>
    <mergeCell ref="G292:N292"/>
    <mergeCell ref="C293:C294"/>
    <mergeCell ref="E293:E294"/>
    <mergeCell ref="G293:N293"/>
    <mergeCell ref="G294:N294"/>
    <mergeCell ref="A287:N287"/>
    <mergeCell ref="C289:C290"/>
    <mergeCell ref="E289:E290"/>
    <mergeCell ref="G288:N288"/>
    <mergeCell ref="G289:N289"/>
    <mergeCell ref="G290:N290"/>
    <mergeCell ref="A527:N527"/>
    <mergeCell ref="G284:N286"/>
    <mergeCell ref="A318:N318"/>
    <mergeCell ref="B319:N319"/>
    <mergeCell ref="A320:N320"/>
    <mergeCell ref="A315:N315"/>
    <mergeCell ref="B316:I316"/>
    <mergeCell ref="J316:N316"/>
    <mergeCell ref="A312:N312"/>
    <mergeCell ref="B305:I305"/>
    <mergeCell ref="A307:N307"/>
    <mergeCell ref="A310:N310"/>
    <mergeCell ref="B306:N306"/>
    <mergeCell ref="B308:N309"/>
    <mergeCell ref="A296:N297"/>
    <mergeCell ref="A298:N298"/>
    <mergeCell ref="A299:N300"/>
    <mergeCell ref="A301:N301"/>
    <mergeCell ref="A313:N313"/>
    <mergeCell ref="A314:N314"/>
    <mergeCell ref="A303:N303"/>
    <mergeCell ref="A304:N304"/>
    <mergeCell ref="A311:N311"/>
    <mergeCell ref="J305:N305"/>
    <mergeCell ref="G117:N117"/>
    <mergeCell ref="C118:C119"/>
    <mergeCell ref="E118:E119"/>
    <mergeCell ref="G118:N118"/>
    <mergeCell ref="G119:N119"/>
    <mergeCell ref="A75:N75"/>
    <mergeCell ref="A85:N85"/>
    <mergeCell ref="A86:N86"/>
    <mergeCell ref="A100:N100"/>
    <mergeCell ref="J101:M101"/>
    <mergeCell ref="J103:N103"/>
    <mergeCell ref="J104:N104"/>
    <mergeCell ref="J105:N105"/>
    <mergeCell ref="A91:N91"/>
    <mergeCell ref="A87:N87"/>
    <mergeCell ref="A88:N88"/>
    <mergeCell ref="A89:N89"/>
    <mergeCell ref="B90:N90"/>
    <mergeCell ref="C92:I93"/>
    <mergeCell ref="C113:N114"/>
    <mergeCell ref="J92:N92"/>
    <mergeCell ref="J93:N93"/>
    <mergeCell ref="A81:N84"/>
    <mergeCell ref="G78:N78"/>
    <mergeCell ref="A498:N498"/>
    <mergeCell ref="A500:N500"/>
    <mergeCell ref="J503:L503"/>
    <mergeCell ref="M503:N503"/>
    <mergeCell ref="M499:N499"/>
    <mergeCell ref="A520:N521"/>
    <mergeCell ref="J501:L501"/>
    <mergeCell ref="A519:N519"/>
    <mergeCell ref="A511:F511"/>
    <mergeCell ref="G511:K511"/>
    <mergeCell ref="M501:N501"/>
    <mergeCell ref="B499:H499"/>
    <mergeCell ref="J499:L499"/>
    <mergeCell ref="A510:F510"/>
    <mergeCell ref="G510:K510"/>
    <mergeCell ref="M510:N510"/>
    <mergeCell ref="A509:N509"/>
    <mergeCell ref="B501:H501"/>
    <mergeCell ref="A507:N507"/>
    <mergeCell ref="A508:N508"/>
    <mergeCell ref="A502:N502"/>
    <mergeCell ref="M511:N511"/>
    <mergeCell ref="A512:F512"/>
    <mergeCell ref="G512:N512"/>
  </mergeCells>
  <phoneticPr fontId="9" type="noConversion"/>
  <hyperlinks>
    <hyperlink ref="C115" r:id="rId1"/>
    <hyperlink ref="B189" r:id="rId2"/>
  </hyperlinks>
  <pageMargins left="0.75" right="0.75" top="0.99" bottom="1" header="0.5" footer="0.5"/>
  <pageSetup scale="86" fitToHeight="0" orientation="portrait" r:id="rId3"/>
  <headerFooter alignWithMargins="0">
    <oddHeader>&amp;C&amp;"Tahoma,Regular"National Oceanic and Atmosperic Administration (NOAA)
Personal Property Lease Determination Worksheet</oddHeader>
    <oddFooter>&amp;L&amp;"Tahoma,Regular"&amp;10&amp;A&amp;R&amp;"Tahoma,Regular"&amp;10Page &amp;P of &amp;N
Template Revised February 2021</oddFooter>
  </headerFooter>
  <rowBreaks count="10" manualBreakCount="10">
    <brk id="48" max="13" man="1"/>
    <brk id="102" max="13" man="1"/>
    <brk id="152" max="13" man="1"/>
    <brk id="206" max="13" man="1"/>
    <brk id="262" max="13" man="1"/>
    <brk id="312" max="13" man="1"/>
    <brk id="367" max="13" man="1"/>
    <brk id="418" max="13" man="1"/>
    <brk id="470" max="13" man="1"/>
    <brk id="489"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F129"/>
  <sheetViews>
    <sheetView view="pageBreakPreview" zoomScale="85" zoomScaleNormal="100" workbookViewId="0">
      <selection sqref="A1:B1"/>
    </sheetView>
  </sheetViews>
  <sheetFormatPr defaultRowHeight="12.75" x14ac:dyDescent="0.2"/>
  <cols>
    <col min="1" max="1" width="10.5" style="37" customWidth="1"/>
    <col min="2" max="2" width="11.625" style="37" bestFit="1" customWidth="1"/>
    <col min="3" max="3" width="18" style="37" bestFit="1" customWidth="1"/>
    <col min="4" max="4" width="11.125" style="37" bestFit="1" customWidth="1"/>
    <col min="5" max="5" width="17.625" style="37" bestFit="1" customWidth="1"/>
    <col min="6" max="16384" width="9" style="37"/>
  </cols>
  <sheetData>
    <row r="1" spans="1:6" s="50" customFormat="1" ht="12.75" customHeight="1" x14ac:dyDescent="0.25">
      <c r="A1" s="211" t="s">
        <v>55</v>
      </c>
      <c r="B1" s="211"/>
      <c r="C1" s="212">
        <f>+'Worksheet - Part A'!G1</f>
        <v>0</v>
      </c>
      <c r="D1" s="212"/>
      <c r="E1" s="212"/>
      <c r="F1" s="70"/>
    </row>
    <row r="2" spans="1:6" s="50" customFormat="1" ht="12.75" customHeight="1" x14ac:dyDescent="0.25">
      <c r="A2" s="211" t="s">
        <v>181</v>
      </c>
      <c r="B2" s="211"/>
      <c r="C2" s="213">
        <f>+'Worksheet - Part A'!G3</f>
        <v>0</v>
      </c>
      <c r="D2" s="213"/>
      <c r="E2" s="213"/>
      <c r="F2" s="70"/>
    </row>
    <row r="3" spans="1:6" s="50" customFormat="1" x14ac:dyDescent="0.25">
      <c r="A3" s="69"/>
      <c r="B3" s="69"/>
      <c r="C3" s="69"/>
      <c r="D3" s="69"/>
      <c r="E3" s="69"/>
      <c r="F3" s="66"/>
    </row>
    <row r="4" spans="1:6" s="133" customFormat="1" x14ac:dyDescent="0.25">
      <c r="A4" s="137"/>
      <c r="B4" s="134"/>
      <c r="C4" s="134"/>
      <c r="D4" s="134"/>
      <c r="E4" s="134"/>
      <c r="F4" s="66"/>
    </row>
    <row r="5" spans="1:6" s="133" customFormat="1" x14ac:dyDescent="0.25">
      <c r="A5" s="134"/>
      <c r="B5" s="134"/>
      <c r="C5" s="134"/>
      <c r="D5" s="134"/>
      <c r="E5" s="134"/>
      <c r="F5" s="66"/>
    </row>
    <row r="6" spans="1:6" s="49" customFormat="1" ht="25.5" x14ac:dyDescent="0.2">
      <c r="A6" s="55" t="s">
        <v>46</v>
      </c>
      <c r="B6" s="55" t="s">
        <v>47</v>
      </c>
      <c r="C6" s="55" t="s">
        <v>48</v>
      </c>
      <c r="D6" s="55" t="s">
        <v>49</v>
      </c>
      <c r="E6" s="55" t="s">
        <v>50</v>
      </c>
    </row>
    <row r="8" spans="1:6" x14ac:dyDescent="0.2">
      <c r="A8" s="56"/>
      <c r="B8" s="54">
        <v>1</v>
      </c>
      <c r="C8" s="63">
        <v>0</v>
      </c>
      <c r="D8" s="63"/>
      <c r="E8" s="57">
        <f>+C8-D8</f>
        <v>0</v>
      </c>
    </row>
    <row r="9" spans="1:6" x14ac:dyDescent="0.2">
      <c r="A9" s="56"/>
      <c r="B9" s="54">
        <v>2</v>
      </c>
      <c r="C9" s="63">
        <v>0</v>
      </c>
      <c r="D9" s="63"/>
      <c r="E9" s="57">
        <f t="shared" ref="E9:E67" si="0">+C9-D9</f>
        <v>0</v>
      </c>
    </row>
    <row r="10" spans="1:6" x14ac:dyDescent="0.2">
      <c r="A10" s="56"/>
      <c r="B10" s="54">
        <v>3</v>
      </c>
      <c r="C10" s="63">
        <v>0</v>
      </c>
      <c r="D10" s="63"/>
      <c r="E10" s="57">
        <f t="shared" si="0"/>
        <v>0</v>
      </c>
    </row>
    <row r="11" spans="1:6" x14ac:dyDescent="0.2">
      <c r="A11" s="56"/>
      <c r="B11" s="54">
        <v>4</v>
      </c>
      <c r="C11" s="63">
        <v>0</v>
      </c>
      <c r="D11" s="63"/>
      <c r="E11" s="57">
        <f t="shared" si="0"/>
        <v>0</v>
      </c>
    </row>
    <row r="12" spans="1:6" x14ac:dyDescent="0.2">
      <c r="A12" s="56"/>
      <c r="B12" s="54">
        <v>5</v>
      </c>
      <c r="C12" s="63">
        <v>0</v>
      </c>
      <c r="D12" s="63"/>
      <c r="E12" s="57">
        <f t="shared" si="0"/>
        <v>0</v>
      </c>
    </row>
    <row r="13" spans="1:6" x14ac:dyDescent="0.2">
      <c r="A13" s="56"/>
      <c r="B13" s="54">
        <v>6</v>
      </c>
      <c r="C13" s="63">
        <v>0</v>
      </c>
      <c r="D13" s="63"/>
      <c r="E13" s="57">
        <f t="shared" si="0"/>
        <v>0</v>
      </c>
    </row>
    <row r="14" spans="1:6" ht="13.5" thickBot="1" x14ac:dyDescent="0.25">
      <c r="A14" s="126"/>
      <c r="B14" s="127">
        <v>7</v>
      </c>
      <c r="C14" s="128">
        <v>0</v>
      </c>
      <c r="D14" s="128"/>
      <c r="E14" s="129">
        <f t="shared" si="0"/>
        <v>0</v>
      </c>
    </row>
    <row r="15" spans="1:6" x14ac:dyDescent="0.2">
      <c r="A15" s="56"/>
      <c r="B15" s="54">
        <v>8</v>
      </c>
      <c r="C15" s="63"/>
      <c r="D15" s="63"/>
      <c r="E15" s="57">
        <f t="shared" si="0"/>
        <v>0</v>
      </c>
    </row>
    <row r="16" spans="1:6" x14ac:dyDescent="0.2">
      <c r="A16" s="56"/>
      <c r="B16" s="54">
        <v>9</v>
      </c>
      <c r="C16" s="63"/>
      <c r="D16" s="63"/>
      <c r="E16" s="57">
        <f t="shared" si="0"/>
        <v>0</v>
      </c>
    </row>
    <row r="17" spans="1:5" x14ac:dyDescent="0.2">
      <c r="A17" s="56"/>
      <c r="B17" s="54">
        <v>10</v>
      </c>
      <c r="C17" s="63"/>
      <c r="D17" s="63"/>
      <c r="E17" s="57">
        <f t="shared" si="0"/>
        <v>0</v>
      </c>
    </row>
    <row r="18" spans="1:5" x14ac:dyDescent="0.2">
      <c r="A18" s="56"/>
      <c r="B18" s="54">
        <v>11</v>
      </c>
      <c r="C18" s="63"/>
      <c r="D18" s="63"/>
      <c r="E18" s="57">
        <f t="shared" si="0"/>
        <v>0</v>
      </c>
    </row>
    <row r="19" spans="1:5" x14ac:dyDescent="0.2">
      <c r="A19" s="130"/>
      <c r="B19" s="131">
        <v>12</v>
      </c>
      <c r="C19" s="132"/>
      <c r="D19" s="132"/>
      <c r="E19" s="125">
        <f t="shared" si="0"/>
        <v>0</v>
      </c>
    </row>
    <row r="20" spans="1:5" x14ac:dyDescent="0.2">
      <c r="A20" s="130"/>
      <c r="B20" s="131">
        <v>13</v>
      </c>
      <c r="C20" s="132"/>
      <c r="D20" s="132"/>
      <c r="E20" s="125">
        <f t="shared" si="0"/>
        <v>0</v>
      </c>
    </row>
    <row r="21" spans="1:5" x14ac:dyDescent="0.2">
      <c r="A21" s="130"/>
      <c r="B21" s="131">
        <v>14</v>
      </c>
      <c r="C21" s="132"/>
      <c r="D21" s="132"/>
      <c r="E21" s="125">
        <f t="shared" si="0"/>
        <v>0</v>
      </c>
    </row>
    <row r="22" spans="1:5" x14ac:dyDescent="0.2">
      <c r="A22" s="130"/>
      <c r="B22" s="131">
        <v>15</v>
      </c>
      <c r="C22" s="132"/>
      <c r="D22" s="132"/>
      <c r="E22" s="125">
        <f t="shared" si="0"/>
        <v>0</v>
      </c>
    </row>
    <row r="23" spans="1:5" x14ac:dyDescent="0.2">
      <c r="A23" s="56"/>
      <c r="B23" s="54">
        <v>16</v>
      </c>
      <c r="C23" s="132"/>
      <c r="D23" s="63"/>
      <c r="E23" s="57">
        <f t="shared" si="0"/>
        <v>0</v>
      </c>
    </row>
    <row r="24" spans="1:5" x14ac:dyDescent="0.2">
      <c r="A24" s="56"/>
      <c r="B24" s="54">
        <v>17</v>
      </c>
      <c r="C24" s="132"/>
      <c r="D24" s="63"/>
      <c r="E24" s="57">
        <f t="shared" si="0"/>
        <v>0</v>
      </c>
    </row>
    <row r="25" spans="1:5" x14ac:dyDescent="0.2">
      <c r="A25" s="130"/>
      <c r="B25" s="131">
        <v>18</v>
      </c>
      <c r="C25" s="132"/>
      <c r="D25" s="132"/>
      <c r="E25" s="125">
        <f t="shared" si="0"/>
        <v>0</v>
      </c>
    </row>
    <row r="26" spans="1:5" ht="13.5" thickBot="1" x14ac:dyDescent="0.25">
      <c r="A26" s="126"/>
      <c r="B26" s="127">
        <v>19</v>
      </c>
      <c r="C26" s="128"/>
      <c r="D26" s="128"/>
      <c r="E26" s="129">
        <f t="shared" si="0"/>
        <v>0</v>
      </c>
    </row>
    <row r="27" spans="1:5" x14ac:dyDescent="0.2">
      <c r="A27" s="130"/>
      <c r="B27" s="131">
        <v>20</v>
      </c>
      <c r="C27" s="132"/>
      <c r="D27" s="132"/>
      <c r="E27" s="125">
        <f t="shared" si="0"/>
        <v>0</v>
      </c>
    </row>
    <row r="28" spans="1:5" x14ac:dyDescent="0.2">
      <c r="A28" s="130"/>
      <c r="B28" s="131">
        <v>21</v>
      </c>
      <c r="C28" s="132"/>
      <c r="D28" s="132"/>
      <c r="E28" s="125">
        <f t="shared" si="0"/>
        <v>0</v>
      </c>
    </row>
    <row r="29" spans="1:5" x14ac:dyDescent="0.2">
      <c r="A29" s="130"/>
      <c r="B29" s="131">
        <v>22</v>
      </c>
      <c r="C29" s="132"/>
      <c r="D29" s="132"/>
      <c r="E29" s="125">
        <f t="shared" si="0"/>
        <v>0</v>
      </c>
    </row>
    <row r="30" spans="1:5" x14ac:dyDescent="0.2">
      <c r="A30" s="130"/>
      <c r="B30" s="131">
        <v>23</v>
      </c>
      <c r="C30" s="132"/>
      <c r="D30" s="132"/>
      <c r="E30" s="125">
        <f t="shared" si="0"/>
        <v>0</v>
      </c>
    </row>
    <row r="31" spans="1:5" x14ac:dyDescent="0.2">
      <c r="A31" s="130"/>
      <c r="B31" s="131">
        <v>24</v>
      </c>
      <c r="C31" s="132"/>
      <c r="D31" s="132"/>
      <c r="E31" s="125">
        <f t="shared" si="0"/>
        <v>0</v>
      </c>
    </row>
    <row r="32" spans="1:5" x14ac:dyDescent="0.2">
      <c r="A32" s="130"/>
      <c r="B32" s="131">
        <v>25</v>
      </c>
      <c r="C32" s="132"/>
      <c r="D32" s="132"/>
      <c r="E32" s="125">
        <f t="shared" si="0"/>
        <v>0</v>
      </c>
    </row>
    <row r="33" spans="1:5" x14ac:dyDescent="0.2">
      <c r="A33" s="130"/>
      <c r="B33" s="131">
        <v>26</v>
      </c>
      <c r="C33" s="132"/>
      <c r="D33" s="132"/>
      <c r="E33" s="125">
        <f t="shared" si="0"/>
        <v>0</v>
      </c>
    </row>
    <row r="34" spans="1:5" x14ac:dyDescent="0.2">
      <c r="A34" s="130"/>
      <c r="B34" s="131">
        <v>27</v>
      </c>
      <c r="C34" s="132"/>
      <c r="D34" s="132"/>
      <c r="E34" s="125">
        <f t="shared" si="0"/>
        <v>0</v>
      </c>
    </row>
    <row r="35" spans="1:5" x14ac:dyDescent="0.2">
      <c r="A35" s="130"/>
      <c r="B35" s="131">
        <v>28</v>
      </c>
      <c r="C35" s="132"/>
      <c r="D35" s="132"/>
      <c r="E35" s="125">
        <f t="shared" si="0"/>
        <v>0</v>
      </c>
    </row>
    <row r="36" spans="1:5" x14ac:dyDescent="0.2">
      <c r="A36" s="130"/>
      <c r="B36" s="131">
        <v>29</v>
      </c>
      <c r="C36" s="132"/>
      <c r="D36" s="132"/>
      <c r="E36" s="125">
        <f t="shared" si="0"/>
        <v>0</v>
      </c>
    </row>
    <row r="37" spans="1:5" x14ac:dyDescent="0.2">
      <c r="A37" s="130"/>
      <c r="B37" s="131">
        <v>30</v>
      </c>
      <c r="C37" s="132"/>
      <c r="D37" s="132"/>
      <c r="E37" s="125">
        <f t="shared" si="0"/>
        <v>0</v>
      </c>
    </row>
    <row r="38" spans="1:5" ht="13.5" thickBot="1" x14ac:dyDescent="0.25">
      <c r="A38" s="126"/>
      <c r="B38" s="127">
        <v>31</v>
      </c>
      <c r="C38" s="128"/>
      <c r="D38" s="128"/>
      <c r="E38" s="129">
        <f t="shared" si="0"/>
        <v>0</v>
      </c>
    </row>
    <row r="39" spans="1:5" x14ac:dyDescent="0.2">
      <c r="A39" s="130"/>
      <c r="B39" s="131">
        <v>32</v>
      </c>
      <c r="C39" s="132"/>
      <c r="D39" s="132"/>
      <c r="E39" s="125">
        <f t="shared" si="0"/>
        <v>0</v>
      </c>
    </row>
    <row r="40" spans="1:5" x14ac:dyDescent="0.2">
      <c r="A40" s="130"/>
      <c r="B40" s="131">
        <v>33</v>
      </c>
      <c r="C40" s="132"/>
      <c r="D40" s="132"/>
      <c r="E40" s="125">
        <f t="shared" si="0"/>
        <v>0</v>
      </c>
    </row>
    <row r="41" spans="1:5" x14ac:dyDescent="0.2">
      <c r="A41" s="130"/>
      <c r="B41" s="131">
        <v>34</v>
      </c>
      <c r="C41" s="132"/>
      <c r="D41" s="132"/>
      <c r="E41" s="125">
        <f t="shared" si="0"/>
        <v>0</v>
      </c>
    </row>
    <row r="42" spans="1:5" x14ac:dyDescent="0.2">
      <c r="A42" s="130"/>
      <c r="B42" s="131">
        <v>35</v>
      </c>
      <c r="C42" s="132"/>
      <c r="D42" s="132"/>
      <c r="E42" s="125">
        <f t="shared" si="0"/>
        <v>0</v>
      </c>
    </row>
    <row r="43" spans="1:5" x14ac:dyDescent="0.2">
      <c r="A43" s="130"/>
      <c r="B43" s="131">
        <v>36</v>
      </c>
      <c r="C43" s="132"/>
      <c r="D43" s="132"/>
      <c r="E43" s="125">
        <f t="shared" si="0"/>
        <v>0</v>
      </c>
    </row>
    <row r="44" spans="1:5" x14ac:dyDescent="0.2">
      <c r="A44" s="130"/>
      <c r="B44" s="131">
        <v>37</v>
      </c>
      <c r="C44" s="132"/>
      <c r="D44" s="132"/>
      <c r="E44" s="125">
        <f t="shared" si="0"/>
        <v>0</v>
      </c>
    </row>
    <row r="45" spans="1:5" x14ac:dyDescent="0.2">
      <c r="A45" s="130"/>
      <c r="B45" s="131">
        <v>38</v>
      </c>
      <c r="C45" s="132"/>
      <c r="D45" s="132"/>
      <c r="E45" s="125">
        <f t="shared" si="0"/>
        <v>0</v>
      </c>
    </row>
    <row r="46" spans="1:5" x14ac:dyDescent="0.2">
      <c r="A46" s="130"/>
      <c r="B46" s="131">
        <v>39</v>
      </c>
      <c r="C46" s="132"/>
      <c r="D46" s="132"/>
      <c r="E46" s="125">
        <f t="shared" si="0"/>
        <v>0</v>
      </c>
    </row>
    <row r="47" spans="1:5" x14ac:dyDescent="0.2">
      <c r="A47" s="130"/>
      <c r="B47" s="131">
        <v>40</v>
      </c>
      <c r="C47" s="132"/>
      <c r="D47" s="132"/>
      <c r="E47" s="125">
        <f t="shared" si="0"/>
        <v>0</v>
      </c>
    </row>
    <row r="48" spans="1:5" x14ac:dyDescent="0.2">
      <c r="A48" s="130"/>
      <c r="B48" s="131">
        <v>41</v>
      </c>
      <c r="C48" s="132"/>
      <c r="D48" s="132"/>
      <c r="E48" s="125">
        <f t="shared" si="0"/>
        <v>0</v>
      </c>
    </row>
    <row r="49" spans="1:5" x14ac:dyDescent="0.2">
      <c r="A49" s="130"/>
      <c r="B49" s="131">
        <v>42</v>
      </c>
      <c r="C49" s="132"/>
      <c r="D49" s="132"/>
      <c r="E49" s="125">
        <f t="shared" si="0"/>
        <v>0</v>
      </c>
    </row>
    <row r="50" spans="1:5" ht="13.5" thickBot="1" x14ac:dyDescent="0.25">
      <c r="A50" s="126"/>
      <c r="B50" s="127">
        <v>43</v>
      </c>
      <c r="C50" s="128"/>
      <c r="D50" s="128"/>
      <c r="E50" s="129">
        <f t="shared" si="0"/>
        <v>0</v>
      </c>
    </row>
    <row r="51" spans="1:5" x14ac:dyDescent="0.2">
      <c r="A51" s="130"/>
      <c r="B51" s="131">
        <v>44</v>
      </c>
      <c r="C51" s="132"/>
      <c r="D51" s="132"/>
      <c r="E51" s="125">
        <f t="shared" si="0"/>
        <v>0</v>
      </c>
    </row>
    <row r="52" spans="1:5" x14ac:dyDescent="0.2">
      <c r="A52" s="130"/>
      <c r="B52" s="131">
        <v>45</v>
      </c>
      <c r="C52" s="132"/>
      <c r="D52" s="132"/>
      <c r="E52" s="125">
        <f t="shared" si="0"/>
        <v>0</v>
      </c>
    </row>
    <row r="53" spans="1:5" x14ac:dyDescent="0.2">
      <c r="A53" s="130"/>
      <c r="B53" s="131">
        <v>46</v>
      </c>
      <c r="C53" s="132"/>
      <c r="D53" s="132"/>
      <c r="E53" s="125">
        <f t="shared" si="0"/>
        <v>0</v>
      </c>
    </row>
    <row r="54" spans="1:5" x14ac:dyDescent="0.2">
      <c r="A54" s="130"/>
      <c r="B54" s="131">
        <v>47</v>
      </c>
      <c r="C54" s="132"/>
      <c r="D54" s="132"/>
      <c r="E54" s="125">
        <f t="shared" si="0"/>
        <v>0</v>
      </c>
    </row>
    <row r="55" spans="1:5" x14ac:dyDescent="0.2">
      <c r="A55" s="130"/>
      <c r="B55" s="131">
        <v>48</v>
      </c>
      <c r="C55" s="132"/>
      <c r="D55" s="132"/>
      <c r="E55" s="125">
        <f t="shared" si="0"/>
        <v>0</v>
      </c>
    </row>
    <row r="56" spans="1:5" x14ac:dyDescent="0.2">
      <c r="A56" s="130"/>
      <c r="B56" s="131">
        <v>49</v>
      </c>
      <c r="C56" s="132"/>
      <c r="D56" s="132"/>
      <c r="E56" s="125">
        <f t="shared" si="0"/>
        <v>0</v>
      </c>
    </row>
    <row r="57" spans="1:5" x14ac:dyDescent="0.2">
      <c r="A57" s="130"/>
      <c r="B57" s="131">
        <v>50</v>
      </c>
      <c r="C57" s="132"/>
      <c r="D57" s="132"/>
      <c r="E57" s="125">
        <f t="shared" si="0"/>
        <v>0</v>
      </c>
    </row>
    <row r="58" spans="1:5" x14ac:dyDescent="0.2">
      <c r="A58" s="130"/>
      <c r="B58" s="131">
        <v>51</v>
      </c>
      <c r="C58" s="132"/>
      <c r="D58" s="132"/>
      <c r="E58" s="125">
        <f t="shared" si="0"/>
        <v>0</v>
      </c>
    </row>
    <row r="59" spans="1:5" x14ac:dyDescent="0.2">
      <c r="A59" s="130"/>
      <c r="B59" s="131">
        <v>52</v>
      </c>
      <c r="C59" s="132"/>
      <c r="D59" s="132"/>
      <c r="E59" s="125">
        <f t="shared" si="0"/>
        <v>0</v>
      </c>
    </row>
    <row r="60" spans="1:5" x14ac:dyDescent="0.2">
      <c r="A60" s="130"/>
      <c r="B60" s="131">
        <v>53</v>
      </c>
      <c r="C60" s="132"/>
      <c r="D60" s="132"/>
      <c r="E60" s="125">
        <f t="shared" si="0"/>
        <v>0</v>
      </c>
    </row>
    <row r="61" spans="1:5" x14ac:dyDescent="0.2">
      <c r="A61" s="130"/>
      <c r="B61" s="131">
        <v>54</v>
      </c>
      <c r="C61" s="132"/>
      <c r="D61" s="132"/>
      <c r="E61" s="125">
        <f t="shared" si="0"/>
        <v>0</v>
      </c>
    </row>
    <row r="62" spans="1:5" ht="13.5" thickBot="1" x14ac:dyDescent="0.25">
      <c r="A62" s="126"/>
      <c r="B62" s="127">
        <v>55</v>
      </c>
      <c r="C62" s="128"/>
      <c r="D62" s="128"/>
      <c r="E62" s="129">
        <f t="shared" si="0"/>
        <v>0</v>
      </c>
    </row>
    <row r="63" spans="1:5" x14ac:dyDescent="0.2">
      <c r="A63" s="130"/>
      <c r="B63" s="131">
        <v>56</v>
      </c>
      <c r="C63" s="132"/>
      <c r="D63" s="132"/>
      <c r="E63" s="125">
        <f t="shared" si="0"/>
        <v>0</v>
      </c>
    </row>
    <row r="64" spans="1:5" x14ac:dyDescent="0.2">
      <c r="A64" s="130"/>
      <c r="B64" s="131">
        <v>57</v>
      </c>
      <c r="C64" s="132"/>
      <c r="D64" s="132"/>
      <c r="E64" s="125">
        <f t="shared" si="0"/>
        <v>0</v>
      </c>
    </row>
    <row r="65" spans="1:5" x14ac:dyDescent="0.2">
      <c r="A65" s="130"/>
      <c r="B65" s="131">
        <v>58</v>
      </c>
      <c r="C65" s="132"/>
      <c r="D65" s="132"/>
      <c r="E65" s="125">
        <f t="shared" si="0"/>
        <v>0</v>
      </c>
    </row>
    <row r="66" spans="1:5" x14ac:dyDescent="0.2">
      <c r="A66" s="130"/>
      <c r="B66" s="131">
        <v>59</v>
      </c>
      <c r="C66" s="132"/>
      <c r="D66" s="132"/>
      <c r="E66" s="125">
        <f t="shared" si="0"/>
        <v>0</v>
      </c>
    </row>
    <row r="67" spans="1:5" x14ac:dyDescent="0.2">
      <c r="A67" s="130"/>
      <c r="B67" s="131">
        <v>60</v>
      </c>
      <c r="C67" s="132"/>
      <c r="D67" s="132"/>
      <c r="E67" s="125">
        <f t="shared" si="0"/>
        <v>0</v>
      </c>
    </row>
    <row r="68" spans="1:5" x14ac:dyDescent="0.2">
      <c r="A68" s="56"/>
      <c r="B68" s="54">
        <v>61</v>
      </c>
      <c r="C68" s="63"/>
      <c r="D68" s="63"/>
      <c r="E68" s="57">
        <f t="shared" ref="E68:E72" si="1">+C68-D68</f>
        <v>0</v>
      </c>
    </row>
    <row r="69" spans="1:5" x14ac:dyDescent="0.2">
      <c r="A69" s="56"/>
      <c r="B69" s="54">
        <v>62</v>
      </c>
      <c r="C69" s="63"/>
      <c r="D69" s="63"/>
      <c r="E69" s="57">
        <f t="shared" si="1"/>
        <v>0</v>
      </c>
    </row>
    <row r="70" spans="1:5" x14ac:dyDescent="0.2">
      <c r="A70" s="56"/>
      <c r="B70" s="54">
        <v>63</v>
      </c>
      <c r="C70" s="63"/>
      <c r="D70" s="63"/>
      <c r="E70" s="57">
        <f t="shared" si="1"/>
        <v>0</v>
      </c>
    </row>
    <row r="71" spans="1:5" x14ac:dyDescent="0.2">
      <c r="A71" s="56"/>
      <c r="B71" s="54">
        <v>64</v>
      </c>
      <c r="C71" s="63"/>
      <c r="D71" s="63"/>
      <c r="E71" s="57">
        <f t="shared" si="1"/>
        <v>0</v>
      </c>
    </row>
    <row r="72" spans="1:5" x14ac:dyDescent="0.2">
      <c r="A72" s="56"/>
      <c r="B72" s="54">
        <v>65</v>
      </c>
      <c r="C72" s="63"/>
      <c r="D72" s="63"/>
      <c r="E72" s="57">
        <f t="shared" si="1"/>
        <v>0</v>
      </c>
    </row>
    <row r="73" spans="1:5" x14ac:dyDescent="0.2">
      <c r="A73" s="56"/>
      <c r="B73" s="54">
        <v>66</v>
      </c>
      <c r="C73" s="63"/>
      <c r="D73" s="63"/>
      <c r="E73" s="57">
        <f t="shared" ref="E73:E126" si="2">+C73-D73</f>
        <v>0</v>
      </c>
    </row>
    <row r="74" spans="1:5" x14ac:dyDescent="0.2">
      <c r="A74" s="56"/>
      <c r="B74" s="54">
        <v>67</v>
      </c>
      <c r="C74" s="63"/>
      <c r="D74" s="63"/>
      <c r="E74" s="57">
        <f t="shared" si="2"/>
        <v>0</v>
      </c>
    </row>
    <row r="75" spans="1:5" x14ac:dyDescent="0.2">
      <c r="A75" s="56"/>
      <c r="B75" s="54">
        <v>68</v>
      </c>
      <c r="C75" s="63"/>
      <c r="D75" s="63"/>
      <c r="E75" s="57">
        <f t="shared" si="2"/>
        <v>0</v>
      </c>
    </row>
    <row r="76" spans="1:5" x14ac:dyDescent="0.2">
      <c r="A76" s="56"/>
      <c r="B76" s="54">
        <v>69</v>
      </c>
      <c r="C76" s="63"/>
      <c r="D76" s="63"/>
      <c r="E76" s="57">
        <f t="shared" si="2"/>
        <v>0</v>
      </c>
    </row>
    <row r="77" spans="1:5" x14ac:dyDescent="0.2">
      <c r="A77" s="56"/>
      <c r="B77" s="54">
        <v>70</v>
      </c>
      <c r="C77" s="63"/>
      <c r="D77" s="63"/>
      <c r="E77" s="57">
        <f t="shared" si="2"/>
        <v>0</v>
      </c>
    </row>
    <row r="78" spans="1:5" x14ac:dyDescent="0.2">
      <c r="A78" s="56"/>
      <c r="B78" s="54">
        <v>71</v>
      </c>
      <c r="C78" s="63"/>
      <c r="D78" s="63"/>
      <c r="E78" s="57">
        <f t="shared" si="2"/>
        <v>0</v>
      </c>
    </row>
    <row r="79" spans="1:5" x14ac:dyDescent="0.2">
      <c r="A79" s="56"/>
      <c r="B79" s="54">
        <v>72</v>
      </c>
      <c r="C79" s="63"/>
      <c r="D79" s="63"/>
      <c r="E79" s="57">
        <f t="shared" si="2"/>
        <v>0</v>
      </c>
    </row>
    <row r="80" spans="1:5" x14ac:dyDescent="0.2">
      <c r="A80" s="56"/>
      <c r="B80" s="54">
        <v>73</v>
      </c>
      <c r="C80" s="63"/>
      <c r="D80" s="63"/>
      <c r="E80" s="57">
        <f t="shared" si="2"/>
        <v>0</v>
      </c>
    </row>
    <row r="81" spans="1:5" x14ac:dyDescent="0.2">
      <c r="A81" s="56"/>
      <c r="B81" s="54">
        <v>74</v>
      </c>
      <c r="C81" s="63"/>
      <c r="D81" s="63"/>
      <c r="E81" s="57">
        <f t="shared" si="2"/>
        <v>0</v>
      </c>
    </row>
    <row r="82" spans="1:5" x14ac:dyDescent="0.2">
      <c r="A82" s="56"/>
      <c r="B82" s="54">
        <v>75</v>
      </c>
      <c r="C82" s="63"/>
      <c r="D82" s="63"/>
      <c r="E82" s="57">
        <f t="shared" si="2"/>
        <v>0</v>
      </c>
    </row>
    <row r="83" spans="1:5" x14ac:dyDescent="0.2">
      <c r="A83" s="56"/>
      <c r="B83" s="54">
        <v>76</v>
      </c>
      <c r="C83" s="63"/>
      <c r="D83" s="63"/>
      <c r="E83" s="57">
        <f t="shared" si="2"/>
        <v>0</v>
      </c>
    </row>
    <row r="84" spans="1:5" x14ac:dyDescent="0.2">
      <c r="A84" s="56"/>
      <c r="B84" s="54">
        <v>77</v>
      </c>
      <c r="C84" s="63"/>
      <c r="D84" s="63"/>
      <c r="E84" s="57">
        <f t="shared" si="2"/>
        <v>0</v>
      </c>
    </row>
    <row r="85" spans="1:5" x14ac:dyDescent="0.2">
      <c r="A85" s="56"/>
      <c r="B85" s="54">
        <v>78</v>
      </c>
      <c r="C85" s="63"/>
      <c r="D85" s="63"/>
      <c r="E85" s="57">
        <f t="shared" si="2"/>
        <v>0</v>
      </c>
    </row>
    <row r="86" spans="1:5" x14ac:dyDescent="0.2">
      <c r="A86" s="56"/>
      <c r="B86" s="54">
        <v>79</v>
      </c>
      <c r="C86" s="63"/>
      <c r="D86" s="63"/>
      <c r="E86" s="57">
        <f t="shared" si="2"/>
        <v>0</v>
      </c>
    </row>
    <row r="87" spans="1:5" x14ac:dyDescent="0.2">
      <c r="A87" s="56"/>
      <c r="B87" s="54">
        <v>80</v>
      </c>
      <c r="C87" s="63"/>
      <c r="D87" s="63"/>
      <c r="E87" s="57">
        <f t="shared" si="2"/>
        <v>0</v>
      </c>
    </row>
    <row r="88" spans="1:5" x14ac:dyDescent="0.2">
      <c r="A88" s="56"/>
      <c r="B88" s="54">
        <v>81</v>
      </c>
      <c r="C88" s="63"/>
      <c r="D88" s="63"/>
      <c r="E88" s="57">
        <f t="shared" si="2"/>
        <v>0</v>
      </c>
    </row>
    <row r="89" spans="1:5" x14ac:dyDescent="0.2">
      <c r="A89" s="56"/>
      <c r="B89" s="54">
        <v>82</v>
      </c>
      <c r="C89" s="63"/>
      <c r="D89" s="63"/>
      <c r="E89" s="57">
        <f t="shared" si="2"/>
        <v>0</v>
      </c>
    </row>
    <row r="90" spans="1:5" x14ac:dyDescent="0.2">
      <c r="A90" s="56"/>
      <c r="B90" s="54">
        <v>83</v>
      </c>
      <c r="C90" s="63"/>
      <c r="D90" s="63"/>
      <c r="E90" s="57">
        <f t="shared" si="2"/>
        <v>0</v>
      </c>
    </row>
    <row r="91" spans="1:5" x14ac:dyDescent="0.2">
      <c r="A91" s="56"/>
      <c r="B91" s="54">
        <v>84</v>
      </c>
      <c r="C91" s="63"/>
      <c r="D91" s="63"/>
      <c r="E91" s="57">
        <f t="shared" si="2"/>
        <v>0</v>
      </c>
    </row>
    <row r="92" spans="1:5" x14ac:dyDescent="0.2">
      <c r="A92" s="56"/>
      <c r="B92" s="54">
        <v>85</v>
      </c>
      <c r="C92" s="63"/>
      <c r="D92" s="63"/>
      <c r="E92" s="57">
        <f t="shared" si="2"/>
        <v>0</v>
      </c>
    </row>
    <row r="93" spans="1:5" x14ac:dyDescent="0.2">
      <c r="A93" s="56"/>
      <c r="B93" s="54">
        <v>86</v>
      </c>
      <c r="C93" s="63"/>
      <c r="D93" s="63"/>
      <c r="E93" s="57">
        <f t="shared" si="2"/>
        <v>0</v>
      </c>
    </row>
    <row r="94" spans="1:5" x14ac:dyDescent="0.2">
      <c r="A94" s="56"/>
      <c r="B94" s="54">
        <v>87</v>
      </c>
      <c r="C94" s="63"/>
      <c r="D94" s="63"/>
      <c r="E94" s="57">
        <f t="shared" si="2"/>
        <v>0</v>
      </c>
    </row>
    <row r="95" spans="1:5" x14ac:dyDescent="0.2">
      <c r="A95" s="56"/>
      <c r="B95" s="54">
        <v>88</v>
      </c>
      <c r="C95" s="63"/>
      <c r="D95" s="63"/>
      <c r="E95" s="57">
        <f t="shared" si="2"/>
        <v>0</v>
      </c>
    </row>
    <row r="96" spans="1:5" x14ac:dyDescent="0.2">
      <c r="A96" s="56"/>
      <c r="B96" s="54">
        <v>89</v>
      </c>
      <c r="C96" s="63"/>
      <c r="D96" s="63"/>
      <c r="E96" s="57">
        <f t="shared" si="2"/>
        <v>0</v>
      </c>
    </row>
    <row r="97" spans="1:5" x14ac:dyDescent="0.2">
      <c r="A97" s="56"/>
      <c r="B97" s="54">
        <v>90</v>
      </c>
      <c r="C97" s="63"/>
      <c r="D97" s="63"/>
      <c r="E97" s="57">
        <f t="shared" si="2"/>
        <v>0</v>
      </c>
    </row>
    <row r="98" spans="1:5" x14ac:dyDescent="0.2">
      <c r="A98" s="56"/>
      <c r="B98" s="54">
        <v>91</v>
      </c>
      <c r="C98" s="63"/>
      <c r="D98" s="63"/>
      <c r="E98" s="57">
        <f t="shared" si="2"/>
        <v>0</v>
      </c>
    </row>
    <row r="99" spans="1:5" x14ac:dyDescent="0.2">
      <c r="A99" s="56"/>
      <c r="B99" s="54">
        <v>92</v>
      </c>
      <c r="C99" s="63"/>
      <c r="D99" s="63"/>
      <c r="E99" s="57">
        <f t="shared" si="2"/>
        <v>0</v>
      </c>
    </row>
    <row r="100" spans="1:5" x14ac:dyDescent="0.2">
      <c r="A100" s="56"/>
      <c r="B100" s="54">
        <v>93</v>
      </c>
      <c r="C100" s="63"/>
      <c r="D100" s="63"/>
      <c r="E100" s="57">
        <f t="shared" si="2"/>
        <v>0</v>
      </c>
    </row>
    <row r="101" spans="1:5" x14ac:dyDescent="0.2">
      <c r="A101" s="56"/>
      <c r="B101" s="54">
        <v>94</v>
      </c>
      <c r="C101" s="63"/>
      <c r="D101" s="63"/>
      <c r="E101" s="57">
        <f t="shared" si="2"/>
        <v>0</v>
      </c>
    </row>
    <row r="102" spans="1:5" x14ac:dyDescent="0.2">
      <c r="A102" s="56"/>
      <c r="B102" s="54">
        <v>95</v>
      </c>
      <c r="C102" s="63"/>
      <c r="D102" s="63"/>
      <c r="E102" s="57">
        <f t="shared" si="2"/>
        <v>0</v>
      </c>
    </row>
    <row r="103" spans="1:5" x14ac:dyDescent="0.2">
      <c r="A103" s="56"/>
      <c r="B103" s="54">
        <v>96</v>
      </c>
      <c r="C103" s="63"/>
      <c r="D103" s="63"/>
      <c r="E103" s="57">
        <f t="shared" si="2"/>
        <v>0</v>
      </c>
    </row>
    <row r="104" spans="1:5" x14ac:dyDescent="0.2">
      <c r="A104" s="56"/>
      <c r="B104" s="54">
        <v>97</v>
      </c>
      <c r="C104" s="63"/>
      <c r="D104" s="63"/>
      <c r="E104" s="57">
        <f t="shared" si="2"/>
        <v>0</v>
      </c>
    </row>
    <row r="105" spans="1:5" x14ac:dyDescent="0.2">
      <c r="A105" s="56"/>
      <c r="B105" s="54">
        <v>98</v>
      </c>
      <c r="C105" s="63"/>
      <c r="D105" s="63"/>
      <c r="E105" s="57">
        <f t="shared" si="2"/>
        <v>0</v>
      </c>
    </row>
    <row r="106" spans="1:5" x14ac:dyDescent="0.2">
      <c r="A106" s="56"/>
      <c r="B106" s="54">
        <v>99</v>
      </c>
      <c r="C106" s="63"/>
      <c r="D106" s="63"/>
      <c r="E106" s="57">
        <f t="shared" si="2"/>
        <v>0</v>
      </c>
    </row>
    <row r="107" spans="1:5" x14ac:dyDescent="0.2">
      <c r="A107" s="56"/>
      <c r="B107" s="54">
        <v>100</v>
      </c>
      <c r="C107" s="63"/>
      <c r="D107" s="63"/>
      <c r="E107" s="57">
        <f t="shared" si="2"/>
        <v>0</v>
      </c>
    </row>
    <row r="108" spans="1:5" x14ac:dyDescent="0.2">
      <c r="A108" s="56"/>
      <c r="B108" s="54">
        <v>101</v>
      </c>
      <c r="C108" s="63"/>
      <c r="D108" s="63"/>
      <c r="E108" s="57">
        <f t="shared" si="2"/>
        <v>0</v>
      </c>
    </row>
    <row r="109" spans="1:5" x14ac:dyDescent="0.2">
      <c r="A109" s="56"/>
      <c r="B109" s="54">
        <v>102</v>
      </c>
      <c r="C109" s="63"/>
      <c r="D109" s="63"/>
      <c r="E109" s="57">
        <f t="shared" si="2"/>
        <v>0</v>
      </c>
    </row>
    <row r="110" spans="1:5" x14ac:dyDescent="0.2">
      <c r="A110" s="56"/>
      <c r="B110" s="54">
        <v>103</v>
      </c>
      <c r="C110" s="63"/>
      <c r="D110" s="63"/>
      <c r="E110" s="57">
        <f t="shared" si="2"/>
        <v>0</v>
      </c>
    </row>
    <row r="111" spans="1:5" x14ac:dyDescent="0.2">
      <c r="A111" s="56"/>
      <c r="B111" s="54">
        <v>104</v>
      </c>
      <c r="C111" s="63"/>
      <c r="D111" s="63"/>
      <c r="E111" s="57">
        <f t="shared" si="2"/>
        <v>0</v>
      </c>
    </row>
    <row r="112" spans="1:5" x14ac:dyDescent="0.2">
      <c r="A112" s="56"/>
      <c r="B112" s="54">
        <v>105</v>
      </c>
      <c r="C112" s="63"/>
      <c r="D112" s="63"/>
      <c r="E112" s="57">
        <f t="shared" si="2"/>
        <v>0</v>
      </c>
    </row>
    <row r="113" spans="1:5" x14ac:dyDescent="0.2">
      <c r="A113" s="56"/>
      <c r="B113" s="54">
        <v>106</v>
      </c>
      <c r="C113" s="63"/>
      <c r="D113" s="63"/>
      <c r="E113" s="57">
        <f t="shared" si="2"/>
        <v>0</v>
      </c>
    </row>
    <row r="114" spans="1:5" x14ac:dyDescent="0.2">
      <c r="A114" s="56"/>
      <c r="B114" s="54">
        <v>107</v>
      </c>
      <c r="C114" s="63"/>
      <c r="D114" s="63"/>
      <c r="E114" s="57">
        <f t="shared" si="2"/>
        <v>0</v>
      </c>
    </row>
    <row r="115" spans="1:5" x14ac:dyDescent="0.2">
      <c r="A115" s="56"/>
      <c r="B115" s="54">
        <v>108</v>
      </c>
      <c r="C115" s="63"/>
      <c r="D115" s="63"/>
      <c r="E115" s="57">
        <f t="shared" si="2"/>
        <v>0</v>
      </c>
    </row>
    <row r="116" spans="1:5" x14ac:dyDescent="0.2">
      <c r="A116" s="56"/>
      <c r="B116" s="54">
        <v>109</v>
      </c>
      <c r="C116" s="63"/>
      <c r="D116" s="63"/>
      <c r="E116" s="57">
        <f t="shared" si="2"/>
        <v>0</v>
      </c>
    </row>
    <row r="117" spans="1:5" x14ac:dyDescent="0.2">
      <c r="A117" s="56"/>
      <c r="B117" s="54">
        <v>110</v>
      </c>
      <c r="C117" s="63"/>
      <c r="D117" s="63"/>
      <c r="E117" s="57">
        <f t="shared" si="2"/>
        <v>0</v>
      </c>
    </row>
    <row r="118" spans="1:5" x14ac:dyDescent="0.2">
      <c r="A118" s="56"/>
      <c r="B118" s="54">
        <v>111</v>
      </c>
      <c r="C118" s="63"/>
      <c r="D118" s="63"/>
      <c r="E118" s="57">
        <f t="shared" si="2"/>
        <v>0</v>
      </c>
    </row>
    <row r="119" spans="1:5" x14ac:dyDescent="0.2">
      <c r="A119" s="56"/>
      <c r="B119" s="54">
        <v>112</v>
      </c>
      <c r="C119" s="63"/>
      <c r="D119" s="63"/>
      <c r="E119" s="57">
        <f t="shared" si="2"/>
        <v>0</v>
      </c>
    </row>
    <row r="120" spans="1:5" x14ac:dyDescent="0.2">
      <c r="A120" s="56"/>
      <c r="B120" s="54">
        <v>113</v>
      </c>
      <c r="C120" s="63"/>
      <c r="D120" s="63"/>
      <c r="E120" s="57">
        <f t="shared" si="2"/>
        <v>0</v>
      </c>
    </row>
    <row r="121" spans="1:5" x14ac:dyDescent="0.2">
      <c r="A121" s="56"/>
      <c r="B121" s="54">
        <v>114</v>
      </c>
      <c r="C121" s="63"/>
      <c r="D121" s="63"/>
      <c r="E121" s="57">
        <f t="shared" si="2"/>
        <v>0</v>
      </c>
    </row>
    <row r="122" spans="1:5" x14ac:dyDescent="0.2">
      <c r="A122" s="56"/>
      <c r="B122" s="54">
        <v>115</v>
      </c>
      <c r="C122" s="63"/>
      <c r="D122" s="63"/>
      <c r="E122" s="57">
        <f t="shared" si="2"/>
        <v>0</v>
      </c>
    </row>
    <row r="123" spans="1:5" x14ac:dyDescent="0.2">
      <c r="A123" s="56"/>
      <c r="B123" s="54">
        <v>116</v>
      </c>
      <c r="C123" s="63"/>
      <c r="D123" s="63"/>
      <c r="E123" s="57">
        <f t="shared" si="2"/>
        <v>0</v>
      </c>
    </row>
    <row r="124" spans="1:5" x14ac:dyDescent="0.2">
      <c r="A124" s="56"/>
      <c r="B124" s="54">
        <v>117</v>
      </c>
      <c r="C124" s="63"/>
      <c r="D124" s="63"/>
      <c r="E124" s="57">
        <f t="shared" si="2"/>
        <v>0</v>
      </c>
    </row>
    <row r="125" spans="1:5" x14ac:dyDescent="0.2">
      <c r="A125" s="56"/>
      <c r="B125" s="54">
        <v>118</v>
      </c>
      <c r="C125" s="63"/>
      <c r="D125" s="63"/>
      <c r="E125" s="57">
        <f t="shared" si="2"/>
        <v>0</v>
      </c>
    </row>
    <row r="126" spans="1:5" x14ac:dyDescent="0.2">
      <c r="A126" s="56"/>
      <c r="B126" s="54">
        <v>119</v>
      </c>
      <c r="C126" s="63"/>
      <c r="D126" s="63"/>
      <c r="E126" s="57">
        <f t="shared" si="2"/>
        <v>0</v>
      </c>
    </row>
    <row r="127" spans="1:5" x14ac:dyDescent="0.2">
      <c r="A127" s="56"/>
      <c r="B127" s="54">
        <v>120</v>
      </c>
      <c r="C127" s="63"/>
      <c r="D127" s="63"/>
      <c r="E127" s="57">
        <f>+C127-D127</f>
        <v>0</v>
      </c>
    </row>
    <row r="128" spans="1:5" ht="13.5" thickBot="1" x14ac:dyDescent="0.25">
      <c r="C128" s="71">
        <f>SUM(C8:C127)</f>
        <v>0</v>
      </c>
      <c r="D128" s="71">
        <f>SUM(D8:D127)</f>
        <v>0</v>
      </c>
      <c r="E128" s="71">
        <f>SUM(E8:E127)</f>
        <v>0</v>
      </c>
    </row>
    <row r="129" ht="13.5" thickTop="1" x14ac:dyDescent="0.2"/>
  </sheetData>
  <mergeCells count="4">
    <mergeCell ref="A1:B1"/>
    <mergeCell ref="A2:B2"/>
    <mergeCell ref="C1:E1"/>
    <mergeCell ref="C2:E2"/>
  </mergeCells>
  <phoneticPr fontId="9" type="noConversion"/>
  <pageMargins left="0.75" right="0.75" top="0.99" bottom="1" header="0.5" footer="0.5"/>
  <pageSetup orientation="portrait" r:id="rId1"/>
  <headerFooter alignWithMargins="0">
    <oddHeader>&amp;C&amp;"Tahoma,Regular"National Oceanic and Atmosperic Administration (NOAA)
Personal Property Lease Determination Worksheet</oddHeader>
    <oddFooter>&amp;L&amp;"Tahoma,Regular"&amp;10&amp;A&amp;R&amp;"Tahoma,Regular"&amp;10Page &amp;P of &amp;N
Template Revised February 2021</oddFooter>
  </headerFooter>
  <rowBreaks count="1" manualBreakCount="1">
    <brk id="5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I37"/>
  <sheetViews>
    <sheetView view="pageBreakPreview" zoomScaleNormal="100" workbookViewId="0">
      <selection sqref="A1:C1"/>
    </sheetView>
  </sheetViews>
  <sheetFormatPr defaultRowHeight="12.75" x14ac:dyDescent="0.2"/>
  <cols>
    <col min="1" max="1" width="9" style="74"/>
    <col min="2" max="2" width="13.5" style="73" customWidth="1"/>
    <col min="3" max="16384" width="9" style="73"/>
  </cols>
  <sheetData>
    <row r="1" spans="1:9" x14ac:dyDescent="0.2">
      <c r="A1" s="216" t="s">
        <v>55</v>
      </c>
      <c r="B1" s="216"/>
      <c r="C1" s="216"/>
      <c r="D1" s="212">
        <f>+'Worksheet - Part A'!G1</f>
        <v>0</v>
      </c>
      <c r="E1" s="212"/>
      <c r="F1" s="212"/>
      <c r="G1" s="212"/>
      <c r="H1" s="212"/>
    </row>
    <row r="2" spans="1:9" ht="12.75" customHeight="1" x14ac:dyDescent="0.2">
      <c r="A2" s="216" t="s">
        <v>58</v>
      </c>
      <c r="B2" s="216"/>
      <c r="C2" s="216"/>
      <c r="D2" s="213">
        <f>+'Worksheet - Part A'!G3</f>
        <v>0</v>
      </c>
      <c r="E2" s="213"/>
      <c r="F2" s="213"/>
      <c r="G2" s="213"/>
      <c r="H2" s="213"/>
    </row>
    <row r="4" spans="1:9" x14ac:dyDescent="0.2">
      <c r="A4" s="214" t="s">
        <v>357</v>
      </c>
      <c r="B4" s="214"/>
      <c r="C4" s="214"/>
      <c r="D4" s="214"/>
      <c r="E4" s="214"/>
      <c r="F4" s="214"/>
      <c r="G4" s="214"/>
      <c r="H4" s="214"/>
    </row>
    <row r="5" spans="1:9" ht="15.75" customHeight="1" x14ac:dyDescent="0.2">
      <c r="A5" s="215" t="s">
        <v>79</v>
      </c>
      <c r="B5" s="215"/>
      <c r="C5" s="215"/>
      <c r="D5" s="215"/>
      <c r="E5" s="215"/>
      <c r="F5" s="215"/>
      <c r="G5" s="215"/>
      <c r="H5" s="215"/>
      <c r="I5" s="47"/>
    </row>
    <row r="7" spans="1:9" ht="13.5" thickBot="1" x14ac:dyDescent="0.25">
      <c r="A7" s="74" t="s">
        <v>330</v>
      </c>
      <c r="B7" s="74" t="s">
        <v>358</v>
      </c>
      <c r="D7" s="75" t="s">
        <v>330</v>
      </c>
      <c r="E7" s="76">
        <v>2020</v>
      </c>
    </row>
    <row r="8" spans="1:9" x14ac:dyDescent="0.2">
      <c r="A8" s="74">
        <v>1</v>
      </c>
    </row>
    <row r="9" spans="1:9" x14ac:dyDescent="0.2">
      <c r="A9" s="74">
        <v>2</v>
      </c>
    </row>
    <row r="10" spans="1:9" x14ac:dyDescent="0.2">
      <c r="A10" s="74">
        <v>3</v>
      </c>
      <c r="B10" s="77">
        <v>1.6E-2</v>
      </c>
    </row>
    <row r="11" spans="1:9" x14ac:dyDescent="0.2">
      <c r="A11" s="74">
        <v>4</v>
      </c>
      <c r="B11" s="78">
        <f>(B10+B12)/2</f>
        <v>1.6500000000000001E-2</v>
      </c>
    </row>
    <row r="12" spans="1:9" x14ac:dyDescent="0.2">
      <c r="A12" s="74">
        <v>5</v>
      </c>
      <c r="B12" s="77">
        <v>1.7000000000000001E-2</v>
      </c>
    </row>
    <row r="13" spans="1:9" x14ac:dyDescent="0.2">
      <c r="A13" s="74">
        <v>6</v>
      </c>
      <c r="B13" s="78">
        <f>(B12+B14)/2</f>
        <v>1.7500000000000002E-2</v>
      </c>
    </row>
    <row r="14" spans="1:9" x14ac:dyDescent="0.2">
      <c r="A14" s="74">
        <v>7</v>
      </c>
      <c r="B14" s="77">
        <v>1.7999999999999999E-2</v>
      </c>
    </row>
    <row r="15" spans="1:9" x14ac:dyDescent="0.2">
      <c r="A15" s="74">
        <v>8</v>
      </c>
      <c r="B15" s="79">
        <f>B14+(($B$17-$B$14)/3)</f>
        <v>1.8666666666666665E-2</v>
      </c>
    </row>
    <row r="16" spans="1:9" x14ac:dyDescent="0.2">
      <c r="A16" s="74">
        <v>9</v>
      </c>
      <c r="B16" s="79">
        <f>B15+(($B$17-$B$14)/3)</f>
        <v>1.9333333333333331E-2</v>
      </c>
    </row>
    <row r="17" spans="1:3" x14ac:dyDescent="0.2">
      <c r="A17" s="74">
        <v>10</v>
      </c>
      <c r="B17" s="77">
        <v>0.02</v>
      </c>
    </row>
    <row r="18" spans="1:3" x14ac:dyDescent="0.2">
      <c r="A18" s="74">
        <v>11</v>
      </c>
      <c r="B18" s="79">
        <f>B17+(($B$27-$B$17)/10)</f>
        <v>2.0299999999999999E-2</v>
      </c>
    </row>
    <row r="19" spans="1:3" x14ac:dyDescent="0.2">
      <c r="A19" s="74">
        <v>12</v>
      </c>
      <c r="B19" s="79">
        <f t="shared" ref="B19:B26" si="0">B18+(($B$27-$B$17)/10)</f>
        <v>2.06E-2</v>
      </c>
    </row>
    <row r="20" spans="1:3" x14ac:dyDescent="0.2">
      <c r="A20" s="74">
        <v>13</v>
      </c>
      <c r="B20" s="79">
        <f t="shared" si="0"/>
        <v>2.0900000000000002E-2</v>
      </c>
    </row>
    <row r="21" spans="1:3" x14ac:dyDescent="0.2">
      <c r="A21" s="74">
        <v>14</v>
      </c>
      <c r="B21" s="79">
        <f t="shared" si="0"/>
        <v>2.1200000000000004E-2</v>
      </c>
    </row>
    <row r="22" spans="1:3" x14ac:dyDescent="0.2">
      <c r="A22" s="74">
        <v>15</v>
      </c>
      <c r="B22" s="79">
        <f t="shared" si="0"/>
        <v>2.1500000000000005E-2</v>
      </c>
    </row>
    <row r="23" spans="1:3" x14ac:dyDescent="0.2">
      <c r="A23" s="74">
        <v>16</v>
      </c>
      <c r="B23" s="79">
        <f t="shared" si="0"/>
        <v>2.1800000000000007E-2</v>
      </c>
    </row>
    <row r="24" spans="1:3" x14ac:dyDescent="0.2">
      <c r="A24" s="74">
        <v>17</v>
      </c>
      <c r="B24" s="79">
        <f t="shared" si="0"/>
        <v>2.2100000000000009E-2</v>
      </c>
    </row>
    <row r="25" spans="1:3" x14ac:dyDescent="0.2">
      <c r="A25" s="74">
        <v>18</v>
      </c>
      <c r="B25" s="79">
        <f t="shared" si="0"/>
        <v>2.240000000000001E-2</v>
      </c>
    </row>
    <row r="26" spans="1:3" x14ac:dyDescent="0.2">
      <c r="A26" s="74">
        <v>19</v>
      </c>
      <c r="B26" s="79">
        <f t="shared" si="0"/>
        <v>2.2700000000000012E-2</v>
      </c>
    </row>
    <row r="27" spans="1:3" x14ac:dyDescent="0.2">
      <c r="A27" s="74">
        <v>20</v>
      </c>
      <c r="B27" s="77">
        <v>2.3E-2</v>
      </c>
    </row>
    <row r="28" spans="1:3" x14ac:dyDescent="0.2">
      <c r="A28" s="74">
        <v>21</v>
      </c>
      <c r="B28" s="79">
        <f>B27+(($B$37-$B$27)/10)</f>
        <v>2.3099999999999999E-2</v>
      </c>
    </row>
    <row r="29" spans="1:3" x14ac:dyDescent="0.2">
      <c r="A29" s="74">
        <v>22</v>
      </c>
      <c r="B29" s="79">
        <f t="shared" ref="B29:B36" si="1">B28+(($B$37-$B$27)/10)</f>
        <v>2.3199999999999998E-2</v>
      </c>
    </row>
    <row r="30" spans="1:3" x14ac:dyDescent="0.2">
      <c r="A30" s="74">
        <v>23</v>
      </c>
      <c r="B30" s="79">
        <f t="shared" si="1"/>
        <v>2.3299999999999998E-2</v>
      </c>
    </row>
    <row r="31" spans="1:3" x14ac:dyDescent="0.2">
      <c r="A31" s="80">
        <v>24</v>
      </c>
      <c r="B31" s="79">
        <f t="shared" si="1"/>
        <v>2.3399999999999997E-2</v>
      </c>
    </row>
    <row r="32" spans="1:3" x14ac:dyDescent="0.2">
      <c r="A32" s="80">
        <v>25</v>
      </c>
      <c r="B32" s="79">
        <f t="shared" si="1"/>
        <v>2.3499999999999997E-2</v>
      </c>
      <c r="C32" s="81"/>
    </row>
    <row r="33" spans="1:5" x14ac:dyDescent="0.2">
      <c r="A33" s="80">
        <v>26</v>
      </c>
      <c r="B33" s="79">
        <f t="shared" si="1"/>
        <v>2.3599999999999996E-2</v>
      </c>
    </row>
    <row r="34" spans="1:5" x14ac:dyDescent="0.2">
      <c r="A34" s="80">
        <v>27</v>
      </c>
      <c r="B34" s="79">
        <f t="shared" si="1"/>
        <v>2.3699999999999995E-2</v>
      </c>
      <c r="E34" s="79"/>
    </row>
    <row r="35" spans="1:5" x14ac:dyDescent="0.2">
      <c r="A35" s="74">
        <v>28</v>
      </c>
      <c r="B35" s="79">
        <f t="shared" si="1"/>
        <v>2.3799999999999995E-2</v>
      </c>
    </row>
    <row r="36" spans="1:5" x14ac:dyDescent="0.2">
      <c r="A36" s="74">
        <v>29</v>
      </c>
      <c r="B36" s="79">
        <f t="shared" si="1"/>
        <v>2.3899999999999994E-2</v>
      </c>
    </row>
    <row r="37" spans="1:5" x14ac:dyDescent="0.2">
      <c r="A37" s="74">
        <v>30</v>
      </c>
      <c r="B37" s="77">
        <v>2.4E-2</v>
      </c>
    </row>
  </sheetData>
  <sheetProtection password="C4AE" sheet="1" objects="1" scenarios="1"/>
  <mergeCells count="6">
    <mergeCell ref="D1:H1"/>
    <mergeCell ref="D2:H2"/>
    <mergeCell ref="A4:H4"/>
    <mergeCell ref="A5:H5"/>
    <mergeCell ref="A1:C1"/>
    <mergeCell ref="A2:C2"/>
  </mergeCells>
  <phoneticPr fontId="9" type="noConversion"/>
  <hyperlinks>
    <hyperlink ref="A5" r:id="rId1"/>
  </hyperlinks>
  <pageMargins left="0.75" right="0.75" top="0.99" bottom="1" header="0.5" footer="0.5"/>
  <pageSetup orientation="portrait" r:id="rId2"/>
  <headerFooter alignWithMargins="0">
    <oddHeader>&amp;C&amp;"Tahoma,Regular"National Oceanic and Atmosperic Administration (NOAA)
Personal Property Lease Determination Worksheet</oddHeader>
    <oddFooter>&amp;L&amp;"Tahoma,Regular"&amp;10&amp;A&amp;R&amp;"Tahoma,Regular"&amp;10Page &amp;P of &amp;N
Template Revised February 2021</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A1:H22"/>
  <sheetViews>
    <sheetView view="pageBreakPreview" zoomScaleNormal="100" workbookViewId="0">
      <selection sqref="A1:C1"/>
    </sheetView>
  </sheetViews>
  <sheetFormatPr defaultRowHeight="12.75" x14ac:dyDescent="0.2"/>
  <cols>
    <col min="1" max="1" width="20.375" style="37" customWidth="1"/>
    <col min="2" max="2" width="9" style="37"/>
    <col min="3" max="3" width="13.25" style="136" customWidth="1"/>
    <col min="4" max="16384" width="9" style="37"/>
  </cols>
  <sheetData>
    <row r="1" spans="1:8" x14ac:dyDescent="0.2">
      <c r="A1" s="216" t="s">
        <v>55</v>
      </c>
      <c r="B1" s="216"/>
      <c r="C1" s="216"/>
      <c r="D1" s="212">
        <f>+'Worksheet - Part A'!G1</f>
        <v>0</v>
      </c>
      <c r="E1" s="212"/>
      <c r="F1" s="212"/>
      <c r="G1" s="212"/>
      <c r="H1" s="212"/>
    </row>
    <row r="2" spans="1:8" ht="12.75" customHeight="1" x14ac:dyDescent="0.2">
      <c r="A2" s="216" t="s">
        <v>181</v>
      </c>
      <c r="B2" s="216"/>
      <c r="C2" s="216"/>
      <c r="D2" s="213">
        <f>+'Worksheet - Part A'!G3</f>
        <v>0</v>
      </c>
      <c r="E2" s="213"/>
      <c r="F2" s="213"/>
      <c r="G2" s="213"/>
      <c r="H2" s="213"/>
    </row>
    <row r="4" spans="1:8" ht="15.75" x14ac:dyDescent="0.25">
      <c r="A4"/>
      <c r="B4"/>
      <c r="C4"/>
      <c r="D4"/>
      <c r="E4"/>
      <c r="F4"/>
    </row>
    <row r="5" spans="1:8" ht="15.75" x14ac:dyDescent="0.25">
      <c r="A5"/>
      <c r="B5"/>
      <c r="C5"/>
      <c r="D5"/>
      <c r="E5"/>
      <c r="F5"/>
    </row>
    <row r="6" spans="1:8" ht="15.75" x14ac:dyDescent="0.25">
      <c r="A6"/>
      <c r="B6"/>
      <c r="C6"/>
      <c r="D6"/>
      <c r="E6"/>
      <c r="F6"/>
    </row>
    <row r="7" spans="1:8" ht="15.75" x14ac:dyDescent="0.25">
      <c r="A7"/>
      <c r="B7"/>
      <c r="C7"/>
      <c r="D7"/>
      <c r="E7"/>
      <c r="F7"/>
    </row>
    <row r="8" spans="1:8" ht="15.75" x14ac:dyDescent="0.25">
      <c r="A8"/>
      <c r="B8"/>
      <c r="C8"/>
      <c r="D8"/>
      <c r="E8"/>
      <c r="F8"/>
    </row>
    <row r="9" spans="1:8" ht="15.75" x14ac:dyDescent="0.25">
      <c r="A9"/>
      <c r="B9"/>
      <c r="C9"/>
      <c r="D9"/>
      <c r="E9"/>
      <c r="F9"/>
    </row>
    <row r="10" spans="1:8" ht="15.75" x14ac:dyDescent="0.25">
      <c r="A10"/>
      <c r="B10"/>
      <c r="C10"/>
      <c r="D10"/>
      <c r="E10"/>
      <c r="F10"/>
    </row>
    <row r="11" spans="1:8" ht="15.75" x14ac:dyDescent="0.25">
      <c r="A11"/>
      <c r="B11"/>
      <c r="C11"/>
      <c r="D11"/>
      <c r="E11"/>
      <c r="F11"/>
    </row>
    <row r="12" spans="1:8" ht="15.75" x14ac:dyDescent="0.25">
      <c r="A12"/>
      <c r="B12"/>
      <c r="C12"/>
      <c r="D12"/>
      <c r="E12"/>
      <c r="F12"/>
    </row>
    <row r="13" spans="1:8" ht="15.75" x14ac:dyDescent="0.25">
      <c r="A13"/>
      <c r="B13"/>
      <c r="C13"/>
      <c r="D13"/>
      <c r="E13"/>
      <c r="F13"/>
    </row>
    <row r="14" spans="1:8" ht="15.75" x14ac:dyDescent="0.25">
      <c r="A14"/>
      <c r="B14"/>
      <c r="C14"/>
      <c r="D14"/>
      <c r="E14"/>
      <c r="F14"/>
    </row>
    <row r="15" spans="1:8" ht="15.75" x14ac:dyDescent="0.25">
      <c r="A15"/>
      <c r="B15"/>
      <c r="C15"/>
      <c r="D15"/>
      <c r="E15"/>
      <c r="F15"/>
    </row>
    <row r="16" spans="1:8" ht="15.75" x14ac:dyDescent="0.25">
      <c r="A16"/>
      <c r="B16"/>
      <c r="C16"/>
      <c r="D16"/>
      <c r="E16"/>
      <c r="F16"/>
    </row>
    <row r="17" spans="1:6" ht="15.75" x14ac:dyDescent="0.25">
      <c r="A17"/>
      <c r="B17"/>
      <c r="C17"/>
      <c r="D17"/>
      <c r="E17"/>
      <c r="F17"/>
    </row>
    <row r="18" spans="1:6" ht="15.75" x14ac:dyDescent="0.25">
      <c r="A18"/>
      <c r="B18"/>
      <c r="C18"/>
      <c r="D18"/>
      <c r="E18"/>
      <c r="F18"/>
    </row>
    <row r="19" spans="1:6" ht="15.75" x14ac:dyDescent="0.25">
      <c r="A19"/>
      <c r="B19"/>
      <c r="C19"/>
      <c r="D19"/>
      <c r="E19"/>
      <c r="F19"/>
    </row>
    <row r="20" spans="1:6" ht="15.75" x14ac:dyDescent="0.25">
      <c r="A20"/>
      <c r="B20"/>
      <c r="C20"/>
      <c r="D20"/>
      <c r="E20"/>
      <c r="F20"/>
    </row>
    <row r="21" spans="1:6" ht="15.75" x14ac:dyDescent="0.25">
      <c r="A21"/>
      <c r="B21"/>
      <c r="C21"/>
      <c r="D21"/>
      <c r="E21"/>
      <c r="F21"/>
    </row>
    <row r="22" spans="1:6" ht="15.75" x14ac:dyDescent="0.25">
      <c r="A22"/>
      <c r="B22"/>
      <c r="C22"/>
      <c r="D22"/>
      <c r="E22"/>
      <c r="F22"/>
    </row>
  </sheetData>
  <mergeCells count="4">
    <mergeCell ref="A1:C1"/>
    <mergeCell ref="D1:H1"/>
    <mergeCell ref="A2:C2"/>
    <mergeCell ref="D2:H2"/>
  </mergeCells>
  <phoneticPr fontId="9" type="noConversion"/>
  <pageMargins left="0.75" right="0.75" top="0.99" bottom="1" header="0.5" footer="0.5"/>
  <pageSetup scale="95" orientation="portrait" r:id="rId1"/>
  <headerFooter alignWithMargins="0">
    <oddHeader>&amp;C&amp;"Tahoma,Regular"National Oceanic and Atmosperic Administration (NOAA)
Personal Property Lease Determination Worksheet</oddHeader>
    <oddFooter>&amp;L&amp;"Tahoma,Regular"&amp;10&amp;A&amp;R&amp;"Tahoma,Regular"&amp;10Page &amp;P of &amp;N
Template Revised February 2021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sheetPr>
  <dimension ref="A1:J155"/>
  <sheetViews>
    <sheetView view="pageBreakPreview" zoomScale="85" zoomScaleNormal="100" workbookViewId="0"/>
  </sheetViews>
  <sheetFormatPr defaultRowHeight="12.75" x14ac:dyDescent="0.2"/>
  <cols>
    <col min="1" max="1" width="18.625" style="5" customWidth="1"/>
    <col min="2" max="2" width="10.75" style="2" customWidth="1"/>
    <col min="3" max="3" width="14.125" style="5" customWidth="1"/>
    <col min="4" max="4" width="13" style="4" customWidth="1"/>
    <col min="5" max="5" width="14.75" style="3" customWidth="1"/>
    <col min="6" max="6" width="15.375" style="3" customWidth="1"/>
    <col min="7" max="7" width="16" style="3" customWidth="1"/>
    <col min="8" max="8" width="13.75" style="3" bestFit="1" customWidth="1"/>
    <col min="9" max="16384" width="9" style="5"/>
  </cols>
  <sheetData>
    <row r="1" spans="1:10" x14ac:dyDescent="0.2">
      <c r="A1" s="1" t="s">
        <v>55</v>
      </c>
      <c r="B1" s="217">
        <f>+'Worksheet - Part A'!G1</f>
        <v>0</v>
      </c>
      <c r="C1" s="217"/>
      <c r="D1" s="217"/>
      <c r="E1" s="148"/>
      <c r="F1" s="148"/>
      <c r="G1" s="148"/>
      <c r="H1" s="148"/>
    </row>
    <row r="2" spans="1:10" s="38" customFormat="1" x14ac:dyDescent="0.2">
      <c r="A2" s="92" t="s">
        <v>181</v>
      </c>
      <c r="B2" s="217">
        <f>+'Worksheet - Part A'!G3</f>
        <v>0</v>
      </c>
      <c r="C2" s="217"/>
      <c r="D2" s="217"/>
      <c r="E2" s="221" t="s">
        <v>331</v>
      </c>
      <c r="F2" s="221"/>
      <c r="G2" s="220">
        <f>'Worksheet - Part A'!M182</f>
        <v>0</v>
      </c>
      <c r="H2" s="220"/>
      <c r="I2" s="39"/>
    </row>
    <row r="3" spans="1:10" s="37" customFormat="1" x14ac:dyDescent="0.2">
      <c r="A3" s="36" t="s">
        <v>90</v>
      </c>
      <c r="B3" s="218">
        <f>+'Worksheet - Part A'!J95</f>
        <v>0</v>
      </c>
      <c r="C3" s="218"/>
      <c r="D3" s="218"/>
      <c r="E3" s="221" t="s">
        <v>210</v>
      </c>
      <c r="F3" s="221"/>
      <c r="G3" s="219">
        <f>+E153</f>
        <v>0</v>
      </c>
      <c r="H3" s="219"/>
      <c r="I3" s="39"/>
      <c r="J3" s="38"/>
    </row>
    <row r="4" spans="1:10" s="37" customFormat="1" x14ac:dyDescent="0.2">
      <c r="A4" s="224" t="s">
        <v>51</v>
      </c>
      <c r="B4" s="224"/>
      <c r="C4" s="226">
        <f>+'Worksheet - Part A'!J92</f>
        <v>0</v>
      </c>
      <c r="D4" s="226"/>
      <c r="E4" s="221" t="s">
        <v>327</v>
      </c>
      <c r="F4" s="221"/>
      <c r="G4" s="222">
        <f>+'Worksheet - Part A'!M201</f>
        <v>0</v>
      </c>
      <c r="H4" s="223"/>
      <c r="I4" s="39"/>
      <c r="J4" s="38"/>
    </row>
    <row r="5" spans="1:10" s="37" customFormat="1" x14ac:dyDescent="0.2">
      <c r="A5" s="225" t="s">
        <v>329</v>
      </c>
      <c r="B5" s="225"/>
      <c r="C5" s="226">
        <f>+'Worksheet - Part A'!J98</f>
        <v>0</v>
      </c>
      <c r="D5" s="226"/>
      <c r="E5" s="221" t="s">
        <v>332</v>
      </c>
      <c r="F5" s="221"/>
      <c r="G5" s="220" t="e">
        <f>+G3/G4</f>
        <v>#DIV/0!</v>
      </c>
      <c r="H5" s="220"/>
      <c r="I5" s="39"/>
      <c r="J5" s="38"/>
    </row>
    <row r="6" spans="1:10" s="37" customFormat="1" ht="13.5" thickBot="1" x14ac:dyDescent="0.25">
      <c r="A6" s="60"/>
      <c r="B6" s="61"/>
      <c r="C6" s="61"/>
      <c r="D6" s="61"/>
      <c r="E6" s="48"/>
      <c r="F6" s="48"/>
      <c r="G6" s="62"/>
      <c r="H6" s="62"/>
      <c r="I6" s="40"/>
      <c r="J6" s="38"/>
    </row>
    <row r="7" spans="1:10" s="37" customFormat="1" x14ac:dyDescent="0.2">
      <c r="A7" s="38"/>
      <c r="B7" s="38"/>
      <c r="C7" s="38"/>
      <c r="D7" s="38"/>
      <c r="E7" s="38"/>
      <c r="F7" s="38"/>
      <c r="G7" s="59"/>
      <c r="H7" s="38"/>
      <c r="I7" s="41"/>
      <c r="J7" s="38"/>
    </row>
    <row r="8" spans="1:10" s="37" customFormat="1" x14ac:dyDescent="0.2">
      <c r="A8" s="36" t="s">
        <v>208</v>
      </c>
      <c r="B8" s="38"/>
      <c r="C8" s="38"/>
      <c r="D8" s="38"/>
      <c r="E8" s="38"/>
      <c r="F8" s="38"/>
      <c r="G8" s="59"/>
      <c r="H8" s="38"/>
      <c r="I8" s="41"/>
      <c r="J8" s="38"/>
    </row>
    <row r="9" spans="1:10" s="31" customFormat="1" ht="25.5" x14ac:dyDescent="0.2">
      <c r="A9" s="32" t="s">
        <v>319</v>
      </c>
      <c r="B9" s="42" t="s">
        <v>330</v>
      </c>
      <c r="C9" s="33" t="s">
        <v>322</v>
      </c>
      <c r="D9" s="34" t="s">
        <v>312</v>
      </c>
      <c r="E9" s="34" t="s">
        <v>333</v>
      </c>
      <c r="F9" s="33" t="s">
        <v>321</v>
      </c>
      <c r="G9" s="33" t="s">
        <v>320</v>
      </c>
      <c r="H9" s="33" t="s">
        <v>326</v>
      </c>
      <c r="I9" s="35"/>
    </row>
    <row r="10" spans="1:10" x14ac:dyDescent="0.2">
      <c r="A10" s="101"/>
      <c r="B10" s="11">
        <v>1</v>
      </c>
      <c r="C10" s="132">
        <f>SUM(C31:C37)</f>
        <v>0</v>
      </c>
      <c r="D10" s="132">
        <f t="shared" ref="D10:G10" si="0">SUM(D31:D37)</f>
        <v>0</v>
      </c>
      <c r="E10" s="132">
        <f t="shared" si="0"/>
        <v>0</v>
      </c>
      <c r="F10" s="132">
        <f t="shared" si="0"/>
        <v>0</v>
      </c>
      <c r="G10" s="132">
        <f t="shared" si="0"/>
        <v>0</v>
      </c>
      <c r="H10" s="112">
        <f>+G10+F10+D10</f>
        <v>0</v>
      </c>
      <c r="I10" s="3"/>
    </row>
    <row r="11" spans="1:10" x14ac:dyDescent="0.2">
      <c r="A11" s="101"/>
      <c r="B11" s="11">
        <f>+B10+1</f>
        <v>2</v>
      </c>
      <c r="C11" s="132">
        <f>SUM(C38:C49)</f>
        <v>0</v>
      </c>
      <c r="D11" s="132">
        <f t="shared" ref="D11:G11" si="1">SUM(D38:D49)</f>
        <v>0</v>
      </c>
      <c r="E11" s="132">
        <f t="shared" si="1"/>
        <v>0</v>
      </c>
      <c r="F11" s="132">
        <f t="shared" si="1"/>
        <v>0</v>
      </c>
      <c r="G11" s="132">
        <f t="shared" si="1"/>
        <v>0</v>
      </c>
      <c r="H11" s="113">
        <f>+G11+F11+D11</f>
        <v>0</v>
      </c>
      <c r="I11" s="3"/>
    </row>
    <row r="12" spans="1:10" x14ac:dyDescent="0.2">
      <c r="A12" s="101"/>
      <c r="B12" s="11">
        <f t="shared" ref="B12:B19" si="2">+B11+1</f>
        <v>3</v>
      </c>
      <c r="C12" s="132">
        <f>SUM(C50:C61)</f>
        <v>0</v>
      </c>
      <c r="D12" s="132">
        <f t="shared" ref="D12:G12" si="3">SUM(D50:D61)</f>
        <v>0</v>
      </c>
      <c r="E12" s="132">
        <f t="shared" si="3"/>
        <v>0</v>
      </c>
      <c r="F12" s="132">
        <f t="shared" si="3"/>
        <v>0</v>
      </c>
      <c r="G12" s="132">
        <f t="shared" si="3"/>
        <v>0</v>
      </c>
      <c r="H12" s="113">
        <f t="shared" ref="H12:H19" si="4">+G12+F12+D12</f>
        <v>0</v>
      </c>
      <c r="I12" s="3"/>
    </row>
    <row r="13" spans="1:10" x14ac:dyDescent="0.2">
      <c r="A13" s="101"/>
      <c r="B13" s="11">
        <f t="shared" si="2"/>
        <v>4</v>
      </c>
      <c r="C13" s="132">
        <f>SUM(C62:C73)</f>
        <v>0</v>
      </c>
      <c r="D13" s="132">
        <f t="shared" ref="D13:G13" si="5">SUM(D62:D73)</f>
        <v>0</v>
      </c>
      <c r="E13" s="132">
        <f t="shared" si="5"/>
        <v>0</v>
      </c>
      <c r="F13" s="132">
        <f t="shared" si="5"/>
        <v>0</v>
      </c>
      <c r="G13" s="132">
        <f t="shared" si="5"/>
        <v>0</v>
      </c>
      <c r="H13" s="113">
        <f>+G13+F13+D13</f>
        <v>0</v>
      </c>
      <c r="I13" s="3"/>
    </row>
    <row r="14" spans="1:10" x14ac:dyDescent="0.2">
      <c r="A14" s="101"/>
      <c r="B14" s="11">
        <f t="shared" si="2"/>
        <v>5</v>
      </c>
      <c r="C14" s="132">
        <f>SUM(C74:C85)</f>
        <v>0</v>
      </c>
      <c r="D14" s="132">
        <f t="shared" ref="D14:G14" si="6">SUM(D74:D85)</f>
        <v>0</v>
      </c>
      <c r="E14" s="132">
        <f t="shared" si="6"/>
        <v>0</v>
      </c>
      <c r="F14" s="132">
        <f t="shared" si="6"/>
        <v>0</v>
      </c>
      <c r="G14" s="132">
        <f t="shared" si="6"/>
        <v>0</v>
      </c>
      <c r="H14" s="113">
        <f t="shared" si="4"/>
        <v>0</v>
      </c>
      <c r="I14" s="3"/>
    </row>
    <row r="15" spans="1:10" x14ac:dyDescent="0.2">
      <c r="A15" s="101"/>
      <c r="B15" s="11">
        <f t="shared" si="2"/>
        <v>6</v>
      </c>
      <c r="C15" s="132">
        <f>SUM(C86:C90)</f>
        <v>0</v>
      </c>
      <c r="D15" s="132">
        <f t="shared" ref="D15:G15" si="7">SUM(D86:D90)</f>
        <v>0</v>
      </c>
      <c r="E15" s="132">
        <f t="shared" si="7"/>
        <v>0</v>
      </c>
      <c r="F15" s="132">
        <f t="shared" si="7"/>
        <v>0</v>
      </c>
      <c r="G15" s="132">
        <f t="shared" si="7"/>
        <v>0</v>
      </c>
      <c r="H15" s="113">
        <f t="shared" si="4"/>
        <v>0</v>
      </c>
      <c r="I15" s="3"/>
    </row>
    <row r="16" spans="1:10" x14ac:dyDescent="0.2">
      <c r="A16" s="64"/>
      <c r="B16" s="11">
        <f t="shared" si="2"/>
        <v>7</v>
      </c>
      <c r="C16" s="115"/>
      <c r="D16" s="115"/>
      <c r="E16" s="115"/>
      <c r="F16" s="116"/>
      <c r="G16" s="116"/>
      <c r="H16" s="113">
        <f t="shared" si="4"/>
        <v>0</v>
      </c>
      <c r="I16" s="3"/>
    </row>
    <row r="17" spans="1:9" x14ac:dyDescent="0.2">
      <c r="A17" s="64"/>
      <c r="B17" s="11">
        <f t="shared" si="2"/>
        <v>8</v>
      </c>
      <c r="C17" s="115"/>
      <c r="D17" s="115"/>
      <c r="E17" s="115"/>
      <c r="F17" s="116"/>
      <c r="G17" s="116"/>
      <c r="H17" s="113">
        <f t="shared" si="4"/>
        <v>0</v>
      </c>
      <c r="I17" s="3"/>
    </row>
    <row r="18" spans="1:9" x14ac:dyDescent="0.2">
      <c r="A18" s="64"/>
      <c r="B18" s="11">
        <f t="shared" si="2"/>
        <v>9</v>
      </c>
      <c r="C18" s="115"/>
      <c r="D18" s="115"/>
      <c r="E18" s="115"/>
      <c r="F18" s="116"/>
      <c r="G18" s="116"/>
      <c r="H18" s="113">
        <f t="shared" si="4"/>
        <v>0</v>
      </c>
      <c r="I18" s="3"/>
    </row>
    <row r="19" spans="1:9" x14ac:dyDescent="0.2">
      <c r="A19" s="64"/>
      <c r="B19" s="11">
        <f t="shared" si="2"/>
        <v>10</v>
      </c>
      <c r="C19" s="115"/>
      <c r="D19" s="115"/>
      <c r="E19" s="115"/>
      <c r="F19" s="116"/>
      <c r="G19" s="116"/>
      <c r="H19" s="113">
        <f t="shared" si="4"/>
        <v>0</v>
      </c>
      <c r="I19" s="3"/>
    </row>
    <row r="20" spans="1:9" ht="13.5" thickBot="1" x14ac:dyDescent="0.25">
      <c r="B20" s="21" t="s">
        <v>311</v>
      </c>
      <c r="C20" s="108">
        <f t="shared" ref="C20:H20" si="8">SUM(C10:C19)</f>
        <v>0</v>
      </c>
      <c r="D20" s="108">
        <f t="shared" si="8"/>
        <v>0</v>
      </c>
      <c r="E20" s="108">
        <f t="shared" si="8"/>
        <v>0</v>
      </c>
      <c r="F20" s="108">
        <f t="shared" si="8"/>
        <v>0</v>
      </c>
      <c r="G20" s="108">
        <f t="shared" si="8"/>
        <v>0</v>
      </c>
      <c r="H20" s="108">
        <f t="shared" si="8"/>
        <v>0</v>
      </c>
      <c r="I20" s="3"/>
    </row>
    <row r="21" spans="1:9" ht="13.5" thickTop="1" x14ac:dyDescent="0.2">
      <c r="A21" s="1"/>
      <c r="B21" s="7"/>
      <c r="C21" s="6"/>
      <c r="D21" s="6"/>
      <c r="E21" s="5"/>
      <c r="F21" s="5"/>
      <c r="G21" s="6"/>
      <c r="H21" s="6"/>
    </row>
    <row r="22" spans="1:9" ht="13.5" thickBot="1" x14ac:dyDescent="0.25">
      <c r="A22" s="44"/>
      <c r="B22" s="45"/>
      <c r="C22" s="46"/>
      <c r="D22" s="46"/>
      <c r="E22" s="43"/>
      <c r="F22" s="43"/>
      <c r="G22" s="46"/>
      <c r="H22" s="46"/>
    </row>
    <row r="23" spans="1:9" x14ac:dyDescent="0.2">
      <c r="A23" s="1"/>
      <c r="B23" s="7"/>
      <c r="C23" s="6"/>
      <c r="D23" s="6"/>
      <c r="E23" s="5"/>
      <c r="F23" s="5"/>
      <c r="G23" s="6"/>
      <c r="H23" s="6"/>
    </row>
    <row r="24" spans="1:9" x14ac:dyDescent="0.2">
      <c r="A24" s="1" t="s">
        <v>209</v>
      </c>
      <c r="B24" s="7"/>
      <c r="C24" s="6"/>
      <c r="D24" s="6"/>
      <c r="E24" s="5"/>
      <c r="F24" s="5"/>
      <c r="G24" s="6"/>
      <c r="H24" s="6"/>
    </row>
    <row r="25" spans="1:9" x14ac:dyDescent="0.2">
      <c r="B25" s="8" t="s">
        <v>313</v>
      </c>
      <c r="C25" s="9">
        <f>+G2</f>
        <v>0</v>
      </c>
      <c r="D25" s="22"/>
      <c r="E25" s="5"/>
      <c r="F25" s="5"/>
      <c r="H25" s="9"/>
    </row>
    <row r="26" spans="1:9" x14ac:dyDescent="0.2">
      <c r="B26" s="8" t="s">
        <v>314</v>
      </c>
      <c r="C26" s="9">
        <f>+C25/12</f>
        <v>0</v>
      </c>
      <c r="D26" s="3"/>
      <c r="E26" s="5"/>
      <c r="F26" s="5"/>
      <c r="H26" s="9"/>
    </row>
    <row r="27" spans="1:9" x14ac:dyDescent="0.2">
      <c r="B27" s="10"/>
    </row>
    <row r="28" spans="1:9" s="23" customFormat="1" ht="25.5" x14ac:dyDescent="0.2">
      <c r="A28" s="23" t="s">
        <v>324</v>
      </c>
      <c r="B28" s="24" t="s">
        <v>323</v>
      </c>
      <c r="C28" s="23" t="s">
        <v>322</v>
      </c>
      <c r="D28" s="26" t="s">
        <v>312</v>
      </c>
      <c r="E28" s="25" t="s">
        <v>325</v>
      </c>
      <c r="F28" s="25" t="s">
        <v>315</v>
      </c>
      <c r="G28" s="25" t="s">
        <v>316</v>
      </c>
      <c r="H28" s="25" t="s">
        <v>317</v>
      </c>
    </row>
    <row r="29" spans="1:9" x14ac:dyDescent="0.2">
      <c r="B29" s="11"/>
      <c r="E29" s="12"/>
    </row>
    <row r="30" spans="1:9" x14ac:dyDescent="0.2">
      <c r="B30" s="11"/>
      <c r="E30" s="12"/>
      <c r="H30" s="3">
        <f>E153</f>
        <v>0</v>
      </c>
    </row>
    <row r="31" spans="1:9" x14ac:dyDescent="0.2">
      <c r="A31" s="58">
        <f>+'A - Payment Stream (Part A)'!A8</f>
        <v>0</v>
      </c>
      <c r="B31" s="13">
        <v>1</v>
      </c>
      <c r="C31" s="109">
        <f>+'A - Payment Stream (Part A)'!C8</f>
        <v>0</v>
      </c>
      <c r="D31" s="109">
        <f>+'A - Payment Stream (Part A)'!D8</f>
        <v>0</v>
      </c>
      <c r="E31" s="4">
        <f>+C31-D31</f>
        <v>0</v>
      </c>
      <c r="F31" s="3">
        <f t="shared" ref="F31:F66" si="9">+$C$26*H30</f>
        <v>0</v>
      </c>
      <c r="G31" s="3">
        <f>+E31-F31</f>
        <v>0</v>
      </c>
      <c r="H31" s="28">
        <f>+H30-G31</f>
        <v>0</v>
      </c>
    </row>
    <row r="32" spans="1:9" x14ac:dyDescent="0.2">
      <c r="A32" s="58">
        <f>+'A - Payment Stream (Part A)'!A9</f>
        <v>0</v>
      </c>
      <c r="B32" s="13">
        <v>2</v>
      </c>
      <c r="C32" s="109">
        <f>+'A - Payment Stream (Part A)'!C9</f>
        <v>0</v>
      </c>
      <c r="D32" s="109">
        <f>+'A - Payment Stream (Part A)'!D9</f>
        <v>0</v>
      </c>
      <c r="E32" s="27">
        <f>+C32-D32</f>
        <v>0</v>
      </c>
      <c r="F32" s="28">
        <f t="shared" si="9"/>
        <v>0</v>
      </c>
      <c r="G32" s="28">
        <f t="shared" ref="G32:G66" si="10">+E32-F32</f>
        <v>0</v>
      </c>
      <c r="H32" s="28">
        <f t="shared" ref="H32:H66" si="11">+H31-G32</f>
        <v>0</v>
      </c>
    </row>
    <row r="33" spans="1:8" x14ac:dyDescent="0.2">
      <c r="A33" s="58">
        <f>+'A - Payment Stream (Part A)'!A10</f>
        <v>0</v>
      </c>
      <c r="B33" s="13">
        <v>3</v>
      </c>
      <c r="C33" s="109">
        <f>+'A - Payment Stream (Part A)'!C10</f>
        <v>0</v>
      </c>
      <c r="D33" s="109">
        <f>+'A - Payment Stream (Part A)'!D10</f>
        <v>0</v>
      </c>
      <c r="E33" s="27">
        <f t="shared" ref="E33:E96" si="12">+C33-D33</f>
        <v>0</v>
      </c>
      <c r="F33" s="28">
        <f t="shared" si="9"/>
        <v>0</v>
      </c>
      <c r="G33" s="28">
        <f t="shared" si="10"/>
        <v>0</v>
      </c>
      <c r="H33" s="28">
        <f t="shared" si="11"/>
        <v>0</v>
      </c>
    </row>
    <row r="34" spans="1:8" x14ac:dyDescent="0.2">
      <c r="A34" s="58">
        <f>+'A - Payment Stream (Part A)'!A11</f>
        <v>0</v>
      </c>
      <c r="B34" s="13">
        <v>4</v>
      </c>
      <c r="C34" s="109">
        <f>+'A - Payment Stream (Part A)'!C11</f>
        <v>0</v>
      </c>
      <c r="D34" s="109">
        <f>+'A - Payment Stream (Part A)'!D11</f>
        <v>0</v>
      </c>
      <c r="E34" s="27">
        <f t="shared" si="12"/>
        <v>0</v>
      </c>
      <c r="F34" s="28">
        <f t="shared" si="9"/>
        <v>0</v>
      </c>
      <c r="G34" s="28">
        <f t="shared" si="10"/>
        <v>0</v>
      </c>
      <c r="H34" s="28">
        <f t="shared" si="11"/>
        <v>0</v>
      </c>
    </row>
    <row r="35" spans="1:8" x14ac:dyDescent="0.2">
      <c r="A35" s="58">
        <f>+'A - Payment Stream (Part A)'!A12</f>
        <v>0</v>
      </c>
      <c r="B35" s="13">
        <v>5</v>
      </c>
      <c r="C35" s="109">
        <f>+'A - Payment Stream (Part A)'!C12</f>
        <v>0</v>
      </c>
      <c r="D35" s="109">
        <f>+'A - Payment Stream (Part A)'!D12</f>
        <v>0</v>
      </c>
      <c r="E35" s="27">
        <f t="shared" si="12"/>
        <v>0</v>
      </c>
      <c r="F35" s="28">
        <f t="shared" si="9"/>
        <v>0</v>
      </c>
      <c r="G35" s="28">
        <f t="shared" si="10"/>
        <v>0</v>
      </c>
      <c r="H35" s="28">
        <f t="shared" si="11"/>
        <v>0</v>
      </c>
    </row>
    <row r="36" spans="1:8" x14ac:dyDescent="0.2">
      <c r="A36" s="58">
        <f>+'A - Payment Stream (Part A)'!A13</f>
        <v>0</v>
      </c>
      <c r="B36" s="13">
        <v>6</v>
      </c>
      <c r="C36" s="109">
        <f>+'A - Payment Stream (Part A)'!C13</f>
        <v>0</v>
      </c>
      <c r="D36" s="109">
        <f>+'A - Payment Stream (Part A)'!D13</f>
        <v>0</v>
      </c>
      <c r="E36" s="27">
        <f t="shared" si="12"/>
        <v>0</v>
      </c>
      <c r="F36" s="28">
        <f t="shared" si="9"/>
        <v>0</v>
      </c>
      <c r="G36" s="28">
        <f t="shared" si="10"/>
        <v>0</v>
      </c>
      <c r="H36" s="28">
        <f t="shared" si="11"/>
        <v>0</v>
      </c>
    </row>
    <row r="37" spans="1:8" x14ac:dyDescent="0.2">
      <c r="A37" s="58">
        <f>+'A - Payment Stream (Part A)'!A14</f>
        <v>0</v>
      </c>
      <c r="B37" s="13">
        <v>7</v>
      </c>
      <c r="C37" s="109">
        <f>+'A - Payment Stream (Part A)'!C14</f>
        <v>0</v>
      </c>
      <c r="D37" s="109">
        <f>+'A - Payment Stream (Part A)'!D14</f>
        <v>0</v>
      </c>
      <c r="E37" s="27">
        <f t="shared" si="12"/>
        <v>0</v>
      </c>
      <c r="F37" s="28">
        <f t="shared" si="9"/>
        <v>0</v>
      </c>
      <c r="G37" s="28">
        <f t="shared" si="10"/>
        <v>0</v>
      </c>
      <c r="H37" s="28">
        <f t="shared" si="11"/>
        <v>0</v>
      </c>
    </row>
    <row r="38" spans="1:8" x14ac:dyDescent="0.2">
      <c r="A38" s="58">
        <f>+'A - Payment Stream (Part A)'!A15</f>
        <v>0</v>
      </c>
      <c r="B38" s="13">
        <v>8</v>
      </c>
      <c r="C38" s="109">
        <f>+'A - Payment Stream (Part A)'!C15</f>
        <v>0</v>
      </c>
      <c r="D38" s="109">
        <f>+'A - Payment Stream (Part A)'!D15</f>
        <v>0</v>
      </c>
      <c r="E38" s="27">
        <f t="shared" si="12"/>
        <v>0</v>
      </c>
      <c r="F38" s="28">
        <f t="shared" si="9"/>
        <v>0</v>
      </c>
      <c r="G38" s="28">
        <f t="shared" si="10"/>
        <v>0</v>
      </c>
      <c r="H38" s="28">
        <f t="shared" si="11"/>
        <v>0</v>
      </c>
    </row>
    <row r="39" spans="1:8" x14ac:dyDescent="0.2">
      <c r="A39" s="58">
        <f>+'A - Payment Stream (Part A)'!A16</f>
        <v>0</v>
      </c>
      <c r="B39" s="13">
        <v>9</v>
      </c>
      <c r="C39" s="109">
        <f>+'A - Payment Stream (Part A)'!C16</f>
        <v>0</v>
      </c>
      <c r="D39" s="109">
        <f>+'A - Payment Stream (Part A)'!D16</f>
        <v>0</v>
      </c>
      <c r="E39" s="27">
        <f t="shared" si="12"/>
        <v>0</v>
      </c>
      <c r="F39" s="28">
        <f t="shared" si="9"/>
        <v>0</v>
      </c>
      <c r="G39" s="28">
        <f t="shared" si="10"/>
        <v>0</v>
      </c>
      <c r="H39" s="28">
        <f t="shared" si="11"/>
        <v>0</v>
      </c>
    </row>
    <row r="40" spans="1:8" x14ac:dyDescent="0.2">
      <c r="A40" s="58">
        <f>+'A - Payment Stream (Part A)'!A17</f>
        <v>0</v>
      </c>
      <c r="B40" s="13">
        <v>10</v>
      </c>
      <c r="C40" s="109">
        <f>+'A - Payment Stream (Part A)'!C17</f>
        <v>0</v>
      </c>
      <c r="D40" s="109">
        <f>+'A - Payment Stream (Part A)'!D17</f>
        <v>0</v>
      </c>
      <c r="E40" s="27">
        <f t="shared" si="12"/>
        <v>0</v>
      </c>
      <c r="F40" s="28">
        <f t="shared" si="9"/>
        <v>0</v>
      </c>
      <c r="G40" s="28">
        <f t="shared" si="10"/>
        <v>0</v>
      </c>
      <c r="H40" s="28">
        <f t="shared" si="11"/>
        <v>0</v>
      </c>
    </row>
    <row r="41" spans="1:8" x14ac:dyDescent="0.2">
      <c r="A41" s="58">
        <f>+'A - Payment Stream (Part A)'!A18</f>
        <v>0</v>
      </c>
      <c r="B41" s="13">
        <v>11</v>
      </c>
      <c r="C41" s="109">
        <f>+'A - Payment Stream (Part A)'!C18</f>
        <v>0</v>
      </c>
      <c r="D41" s="109">
        <f>+'A - Payment Stream (Part A)'!D18</f>
        <v>0</v>
      </c>
      <c r="E41" s="27">
        <f t="shared" si="12"/>
        <v>0</v>
      </c>
      <c r="F41" s="28">
        <f t="shared" si="9"/>
        <v>0</v>
      </c>
      <c r="G41" s="28">
        <f t="shared" si="10"/>
        <v>0</v>
      </c>
      <c r="H41" s="28">
        <f t="shared" si="11"/>
        <v>0</v>
      </c>
    </row>
    <row r="42" spans="1:8" x14ac:dyDescent="0.2">
      <c r="A42" s="58">
        <f>+'A - Payment Stream (Part A)'!A19</f>
        <v>0</v>
      </c>
      <c r="B42" s="13">
        <v>12</v>
      </c>
      <c r="C42" s="109">
        <f>+'A - Payment Stream (Part A)'!C19</f>
        <v>0</v>
      </c>
      <c r="D42" s="109">
        <f>+'A - Payment Stream (Part A)'!D19</f>
        <v>0</v>
      </c>
      <c r="E42" s="27">
        <f t="shared" si="12"/>
        <v>0</v>
      </c>
      <c r="F42" s="28">
        <f t="shared" si="9"/>
        <v>0</v>
      </c>
      <c r="G42" s="28">
        <f t="shared" si="10"/>
        <v>0</v>
      </c>
      <c r="H42" s="28">
        <f t="shared" si="11"/>
        <v>0</v>
      </c>
    </row>
    <row r="43" spans="1:8" x14ac:dyDescent="0.2">
      <c r="A43" s="58">
        <f>+'A - Payment Stream (Part A)'!A20</f>
        <v>0</v>
      </c>
      <c r="B43" s="13">
        <v>13</v>
      </c>
      <c r="C43" s="109">
        <f>+'A - Payment Stream (Part A)'!C20</f>
        <v>0</v>
      </c>
      <c r="D43" s="109">
        <f>+'A - Payment Stream (Part A)'!D20</f>
        <v>0</v>
      </c>
      <c r="E43" s="27">
        <f t="shared" si="12"/>
        <v>0</v>
      </c>
      <c r="F43" s="28">
        <f t="shared" si="9"/>
        <v>0</v>
      </c>
      <c r="G43" s="28">
        <f t="shared" si="10"/>
        <v>0</v>
      </c>
      <c r="H43" s="28">
        <f t="shared" si="11"/>
        <v>0</v>
      </c>
    </row>
    <row r="44" spans="1:8" x14ac:dyDescent="0.2">
      <c r="A44" s="58">
        <f>+'A - Payment Stream (Part A)'!A21</f>
        <v>0</v>
      </c>
      <c r="B44" s="13">
        <v>14</v>
      </c>
      <c r="C44" s="109">
        <f>+'A - Payment Stream (Part A)'!C21</f>
        <v>0</v>
      </c>
      <c r="D44" s="109">
        <f>+'A - Payment Stream (Part A)'!D21</f>
        <v>0</v>
      </c>
      <c r="E44" s="27">
        <f t="shared" si="12"/>
        <v>0</v>
      </c>
      <c r="F44" s="28">
        <f t="shared" si="9"/>
        <v>0</v>
      </c>
      <c r="G44" s="28">
        <f t="shared" si="10"/>
        <v>0</v>
      </c>
      <c r="H44" s="28">
        <f t="shared" si="11"/>
        <v>0</v>
      </c>
    </row>
    <row r="45" spans="1:8" x14ac:dyDescent="0.2">
      <c r="A45" s="58">
        <f>+'A - Payment Stream (Part A)'!A22</f>
        <v>0</v>
      </c>
      <c r="B45" s="13">
        <v>15</v>
      </c>
      <c r="C45" s="109">
        <f>+'A - Payment Stream (Part A)'!C22</f>
        <v>0</v>
      </c>
      <c r="D45" s="109">
        <f>+'A - Payment Stream (Part A)'!D22</f>
        <v>0</v>
      </c>
      <c r="E45" s="27">
        <f t="shared" si="12"/>
        <v>0</v>
      </c>
      <c r="F45" s="28">
        <f t="shared" si="9"/>
        <v>0</v>
      </c>
      <c r="G45" s="28">
        <f t="shared" si="10"/>
        <v>0</v>
      </c>
      <c r="H45" s="28">
        <f t="shared" si="11"/>
        <v>0</v>
      </c>
    </row>
    <row r="46" spans="1:8" x14ac:dyDescent="0.2">
      <c r="A46" s="58">
        <f>+'A - Payment Stream (Part A)'!A23</f>
        <v>0</v>
      </c>
      <c r="B46" s="13">
        <v>16</v>
      </c>
      <c r="C46" s="109">
        <f>+'A - Payment Stream (Part A)'!C23</f>
        <v>0</v>
      </c>
      <c r="D46" s="109">
        <f>+'A - Payment Stream (Part A)'!D23</f>
        <v>0</v>
      </c>
      <c r="E46" s="27">
        <f t="shared" si="12"/>
        <v>0</v>
      </c>
      <c r="F46" s="28">
        <f t="shared" si="9"/>
        <v>0</v>
      </c>
      <c r="G46" s="28">
        <f t="shared" si="10"/>
        <v>0</v>
      </c>
      <c r="H46" s="28">
        <f t="shared" si="11"/>
        <v>0</v>
      </c>
    </row>
    <row r="47" spans="1:8" x14ac:dyDescent="0.2">
      <c r="A47" s="58">
        <f>+'A - Payment Stream (Part A)'!A24</f>
        <v>0</v>
      </c>
      <c r="B47" s="13">
        <v>17</v>
      </c>
      <c r="C47" s="109">
        <f>+'A - Payment Stream (Part A)'!C24</f>
        <v>0</v>
      </c>
      <c r="D47" s="109">
        <f>+'A - Payment Stream (Part A)'!D24</f>
        <v>0</v>
      </c>
      <c r="E47" s="27">
        <f t="shared" si="12"/>
        <v>0</v>
      </c>
      <c r="F47" s="28">
        <f t="shared" si="9"/>
        <v>0</v>
      </c>
      <c r="G47" s="28">
        <f t="shared" si="10"/>
        <v>0</v>
      </c>
      <c r="H47" s="28">
        <f t="shared" si="11"/>
        <v>0</v>
      </c>
    </row>
    <row r="48" spans="1:8" x14ac:dyDescent="0.2">
      <c r="A48" s="58">
        <f>+'A - Payment Stream (Part A)'!A25</f>
        <v>0</v>
      </c>
      <c r="B48" s="13">
        <v>18</v>
      </c>
      <c r="C48" s="109">
        <f>+'A - Payment Stream (Part A)'!C25</f>
        <v>0</v>
      </c>
      <c r="D48" s="109">
        <f>+'A - Payment Stream (Part A)'!D25</f>
        <v>0</v>
      </c>
      <c r="E48" s="27">
        <f t="shared" si="12"/>
        <v>0</v>
      </c>
      <c r="F48" s="28">
        <f t="shared" si="9"/>
        <v>0</v>
      </c>
      <c r="G48" s="28">
        <f t="shared" si="10"/>
        <v>0</v>
      </c>
      <c r="H48" s="28">
        <f t="shared" si="11"/>
        <v>0</v>
      </c>
    </row>
    <row r="49" spans="1:9" x14ac:dyDescent="0.2">
      <c r="A49" s="58">
        <f>+'A - Payment Stream (Part A)'!A26</f>
        <v>0</v>
      </c>
      <c r="B49" s="13">
        <v>19</v>
      </c>
      <c r="C49" s="109">
        <f>+'A - Payment Stream (Part A)'!C26</f>
        <v>0</v>
      </c>
      <c r="D49" s="109">
        <f>+'A - Payment Stream (Part A)'!D26</f>
        <v>0</v>
      </c>
      <c r="E49" s="27">
        <f t="shared" si="12"/>
        <v>0</v>
      </c>
      <c r="F49" s="28">
        <f t="shared" si="9"/>
        <v>0</v>
      </c>
      <c r="G49" s="28">
        <f t="shared" si="10"/>
        <v>0</v>
      </c>
      <c r="H49" s="28">
        <f t="shared" si="11"/>
        <v>0</v>
      </c>
    </row>
    <row r="50" spans="1:9" x14ac:dyDescent="0.2">
      <c r="A50" s="58">
        <f>+'A - Payment Stream (Part A)'!A27</f>
        <v>0</v>
      </c>
      <c r="B50" s="13">
        <v>20</v>
      </c>
      <c r="C50" s="109">
        <f>+'A - Payment Stream (Part A)'!C27</f>
        <v>0</v>
      </c>
      <c r="D50" s="109">
        <f>+'A - Payment Stream (Part A)'!D27</f>
        <v>0</v>
      </c>
      <c r="E50" s="27">
        <f t="shared" si="12"/>
        <v>0</v>
      </c>
      <c r="F50" s="28">
        <f t="shared" si="9"/>
        <v>0</v>
      </c>
      <c r="G50" s="28">
        <f t="shared" si="10"/>
        <v>0</v>
      </c>
      <c r="H50" s="28">
        <f t="shared" si="11"/>
        <v>0</v>
      </c>
    </row>
    <row r="51" spans="1:9" x14ac:dyDescent="0.2">
      <c r="A51" s="58">
        <f>+'A - Payment Stream (Part A)'!A28</f>
        <v>0</v>
      </c>
      <c r="B51" s="13">
        <v>21</v>
      </c>
      <c r="C51" s="109">
        <f>+'A - Payment Stream (Part A)'!C28</f>
        <v>0</v>
      </c>
      <c r="D51" s="109">
        <f>+'A - Payment Stream (Part A)'!D28</f>
        <v>0</v>
      </c>
      <c r="E51" s="27">
        <f t="shared" si="12"/>
        <v>0</v>
      </c>
      <c r="F51" s="28">
        <f t="shared" si="9"/>
        <v>0</v>
      </c>
      <c r="G51" s="28">
        <f t="shared" si="10"/>
        <v>0</v>
      </c>
      <c r="H51" s="28">
        <f t="shared" si="11"/>
        <v>0</v>
      </c>
    </row>
    <row r="52" spans="1:9" x14ac:dyDescent="0.2">
      <c r="A52" s="58">
        <f>+'A - Payment Stream (Part A)'!A29</f>
        <v>0</v>
      </c>
      <c r="B52" s="13">
        <v>22</v>
      </c>
      <c r="C52" s="109">
        <f>+'A - Payment Stream (Part A)'!C29</f>
        <v>0</v>
      </c>
      <c r="D52" s="109">
        <f>+'A - Payment Stream (Part A)'!D29</f>
        <v>0</v>
      </c>
      <c r="E52" s="27">
        <f t="shared" si="12"/>
        <v>0</v>
      </c>
      <c r="F52" s="28">
        <f t="shared" si="9"/>
        <v>0</v>
      </c>
      <c r="G52" s="28">
        <f t="shared" si="10"/>
        <v>0</v>
      </c>
      <c r="H52" s="28">
        <f t="shared" si="11"/>
        <v>0</v>
      </c>
    </row>
    <row r="53" spans="1:9" x14ac:dyDescent="0.2">
      <c r="A53" s="58">
        <f>+'A - Payment Stream (Part A)'!A30</f>
        <v>0</v>
      </c>
      <c r="B53" s="13">
        <v>23</v>
      </c>
      <c r="C53" s="109">
        <f>+'A - Payment Stream (Part A)'!C30</f>
        <v>0</v>
      </c>
      <c r="D53" s="109">
        <f>+'A - Payment Stream (Part A)'!D30</f>
        <v>0</v>
      </c>
      <c r="E53" s="27">
        <f t="shared" si="12"/>
        <v>0</v>
      </c>
      <c r="F53" s="28">
        <f t="shared" si="9"/>
        <v>0</v>
      </c>
      <c r="G53" s="28">
        <f t="shared" si="10"/>
        <v>0</v>
      </c>
      <c r="H53" s="28">
        <f t="shared" si="11"/>
        <v>0</v>
      </c>
    </row>
    <row r="54" spans="1:9" x14ac:dyDescent="0.2">
      <c r="A54" s="58">
        <f>+'A - Payment Stream (Part A)'!A31</f>
        <v>0</v>
      </c>
      <c r="B54" s="13">
        <v>24</v>
      </c>
      <c r="C54" s="109">
        <f>+'A - Payment Stream (Part A)'!C31</f>
        <v>0</v>
      </c>
      <c r="D54" s="109">
        <f>+'A - Payment Stream (Part A)'!D31</f>
        <v>0</v>
      </c>
      <c r="E54" s="27">
        <f t="shared" si="12"/>
        <v>0</v>
      </c>
      <c r="F54" s="28">
        <f t="shared" si="9"/>
        <v>0</v>
      </c>
      <c r="G54" s="28">
        <f t="shared" si="10"/>
        <v>0</v>
      </c>
      <c r="H54" s="28">
        <f t="shared" si="11"/>
        <v>0</v>
      </c>
    </row>
    <row r="55" spans="1:9" x14ac:dyDescent="0.2">
      <c r="A55" s="58">
        <f>+'A - Payment Stream (Part A)'!A32</f>
        <v>0</v>
      </c>
      <c r="B55" s="13">
        <v>25</v>
      </c>
      <c r="C55" s="109">
        <f>+'A - Payment Stream (Part A)'!C32</f>
        <v>0</v>
      </c>
      <c r="D55" s="109">
        <f>+'A - Payment Stream (Part A)'!D32</f>
        <v>0</v>
      </c>
      <c r="E55" s="27">
        <f t="shared" si="12"/>
        <v>0</v>
      </c>
      <c r="F55" s="28">
        <f t="shared" si="9"/>
        <v>0</v>
      </c>
      <c r="G55" s="28">
        <f t="shared" si="10"/>
        <v>0</v>
      </c>
      <c r="H55" s="28">
        <f t="shared" si="11"/>
        <v>0</v>
      </c>
      <c r="I55" s="14"/>
    </row>
    <row r="56" spans="1:9" x14ac:dyDescent="0.2">
      <c r="A56" s="58">
        <f>+'A - Payment Stream (Part A)'!A33</f>
        <v>0</v>
      </c>
      <c r="B56" s="13">
        <v>26</v>
      </c>
      <c r="C56" s="109">
        <f>+'A - Payment Stream (Part A)'!C33</f>
        <v>0</v>
      </c>
      <c r="D56" s="109">
        <f>+'A - Payment Stream (Part A)'!D33</f>
        <v>0</v>
      </c>
      <c r="E56" s="27">
        <f t="shared" si="12"/>
        <v>0</v>
      </c>
      <c r="F56" s="28">
        <f t="shared" si="9"/>
        <v>0</v>
      </c>
      <c r="G56" s="28">
        <f t="shared" si="10"/>
        <v>0</v>
      </c>
      <c r="H56" s="28">
        <f t="shared" si="11"/>
        <v>0</v>
      </c>
    </row>
    <row r="57" spans="1:9" x14ac:dyDescent="0.2">
      <c r="A57" s="58">
        <f>+'A - Payment Stream (Part A)'!A34</f>
        <v>0</v>
      </c>
      <c r="B57" s="13">
        <v>27</v>
      </c>
      <c r="C57" s="109">
        <f>+'A - Payment Stream (Part A)'!C34</f>
        <v>0</v>
      </c>
      <c r="D57" s="109">
        <f>+'A - Payment Stream (Part A)'!D34</f>
        <v>0</v>
      </c>
      <c r="E57" s="27">
        <f t="shared" si="12"/>
        <v>0</v>
      </c>
      <c r="F57" s="28">
        <f t="shared" si="9"/>
        <v>0</v>
      </c>
      <c r="G57" s="28">
        <f t="shared" si="10"/>
        <v>0</v>
      </c>
      <c r="H57" s="28">
        <f t="shared" si="11"/>
        <v>0</v>
      </c>
    </row>
    <row r="58" spans="1:9" x14ac:dyDescent="0.2">
      <c r="A58" s="58">
        <f>+'A - Payment Stream (Part A)'!A35</f>
        <v>0</v>
      </c>
      <c r="B58" s="13">
        <v>28</v>
      </c>
      <c r="C58" s="109">
        <f>+'A - Payment Stream (Part A)'!C35</f>
        <v>0</v>
      </c>
      <c r="D58" s="109">
        <f>+'A - Payment Stream (Part A)'!D35</f>
        <v>0</v>
      </c>
      <c r="E58" s="27">
        <f t="shared" si="12"/>
        <v>0</v>
      </c>
      <c r="F58" s="28">
        <f t="shared" si="9"/>
        <v>0</v>
      </c>
      <c r="G58" s="28">
        <f t="shared" si="10"/>
        <v>0</v>
      </c>
      <c r="H58" s="28">
        <f t="shared" si="11"/>
        <v>0</v>
      </c>
    </row>
    <row r="59" spans="1:9" x14ac:dyDescent="0.2">
      <c r="A59" s="58">
        <f>+'A - Payment Stream (Part A)'!A36</f>
        <v>0</v>
      </c>
      <c r="B59" s="13">
        <v>29</v>
      </c>
      <c r="C59" s="109">
        <f>+'A - Payment Stream (Part A)'!C36</f>
        <v>0</v>
      </c>
      <c r="D59" s="109">
        <f>+'A - Payment Stream (Part A)'!D36</f>
        <v>0</v>
      </c>
      <c r="E59" s="27">
        <f t="shared" si="12"/>
        <v>0</v>
      </c>
      <c r="F59" s="28">
        <f t="shared" si="9"/>
        <v>0</v>
      </c>
      <c r="G59" s="28">
        <f t="shared" si="10"/>
        <v>0</v>
      </c>
      <c r="H59" s="28">
        <f t="shared" si="11"/>
        <v>0</v>
      </c>
    </row>
    <row r="60" spans="1:9" x14ac:dyDescent="0.2">
      <c r="A60" s="58">
        <f>+'A - Payment Stream (Part A)'!A37</f>
        <v>0</v>
      </c>
      <c r="B60" s="13">
        <v>30</v>
      </c>
      <c r="C60" s="109">
        <f>+'A - Payment Stream (Part A)'!C37</f>
        <v>0</v>
      </c>
      <c r="D60" s="109">
        <f>+'A - Payment Stream (Part A)'!D37</f>
        <v>0</v>
      </c>
      <c r="E60" s="27">
        <f t="shared" si="12"/>
        <v>0</v>
      </c>
      <c r="F60" s="28">
        <f t="shared" si="9"/>
        <v>0</v>
      </c>
      <c r="G60" s="28">
        <f t="shared" si="10"/>
        <v>0</v>
      </c>
      <c r="H60" s="28">
        <f t="shared" si="11"/>
        <v>0</v>
      </c>
    </row>
    <row r="61" spans="1:9" x14ac:dyDescent="0.2">
      <c r="A61" s="58">
        <f>+'A - Payment Stream (Part A)'!A38</f>
        <v>0</v>
      </c>
      <c r="B61" s="13">
        <v>31</v>
      </c>
      <c r="C61" s="109">
        <f>+'A - Payment Stream (Part A)'!C38</f>
        <v>0</v>
      </c>
      <c r="D61" s="109">
        <f>+'A - Payment Stream (Part A)'!D38</f>
        <v>0</v>
      </c>
      <c r="E61" s="27">
        <f t="shared" si="12"/>
        <v>0</v>
      </c>
      <c r="F61" s="28">
        <f t="shared" si="9"/>
        <v>0</v>
      </c>
      <c r="G61" s="28">
        <f t="shared" si="10"/>
        <v>0</v>
      </c>
      <c r="H61" s="28">
        <f t="shared" si="11"/>
        <v>0</v>
      </c>
    </row>
    <row r="62" spans="1:9" x14ac:dyDescent="0.2">
      <c r="A62" s="58">
        <f>+'A - Payment Stream (Part A)'!A39</f>
        <v>0</v>
      </c>
      <c r="B62" s="13">
        <v>32</v>
      </c>
      <c r="C62" s="109">
        <f>+'A - Payment Stream (Part A)'!C39</f>
        <v>0</v>
      </c>
      <c r="D62" s="109">
        <f>+'A - Payment Stream (Part A)'!D39</f>
        <v>0</v>
      </c>
      <c r="E62" s="27">
        <f t="shared" si="12"/>
        <v>0</v>
      </c>
      <c r="F62" s="28">
        <f t="shared" si="9"/>
        <v>0</v>
      </c>
      <c r="G62" s="28">
        <f t="shared" si="10"/>
        <v>0</v>
      </c>
      <c r="H62" s="28">
        <f t="shared" si="11"/>
        <v>0</v>
      </c>
    </row>
    <row r="63" spans="1:9" x14ac:dyDescent="0.2">
      <c r="A63" s="58">
        <f>+'A - Payment Stream (Part A)'!A40</f>
        <v>0</v>
      </c>
      <c r="B63" s="13">
        <v>33</v>
      </c>
      <c r="C63" s="109">
        <f>+'A - Payment Stream (Part A)'!C40</f>
        <v>0</v>
      </c>
      <c r="D63" s="109">
        <f>+'A - Payment Stream (Part A)'!D40</f>
        <v>0</v>
      </c>
      <c r="E63" s="27">
        <f t="shared" si="12"/>
        <v>0</v>
      </c>
      <c r="F63" s="28">
        <f t="shared" si="9"/>
        <v>0</v>
      </c>
      <c r="G63" s="28">
        <f t="shared" si="10"/>
        <v>0</v>
      </c>
      <c r="H63" s="28">
        <f t="shared" si="11"/>
        <v>0</v>
      </c>
    </row>
    <row r="64" spans="1:9" x14ac:dyDescent="0.2">
      <c r="A64" s="58">
        <f>+'A - Payment Stream (Part A)'!A41</f>
        <v>0</v>
      </c>
      <c r="B64" s="13">
        <v>34</v>
      </c>
      <c r="C64" s="109">
        <f>+'A - Payment Stream (Part A)'!C41</f>
        <v>0</v>
      </c>
      <c r="D64" s="109">
        <f>+'A - Payment Stream (Part A)'!D41</f>
        <v>0</v>
      </c>
      <c r="E64" s="27">
        <f t="shared" si="12"/>
        <v>0</v>
      </c>
      <c r="F64" s="28">
        <f t="shared" si="9"/>
        <v>0</v>
      </c>
      <c r="G64" s="28">
        <f t="shared" si="10"/>
        <v>0</v>
      </c>
      <c r="H64" s="28">
        <f t="shared" si="11"/>
        <v>0</v>
      </c>
    </row>
    <row r="65" spans="1:8" x14ac:dyDescent="0.2">
      <c r="A65" s="58">
        <f>+'A - Payment Stream (Part A)'!A42</f>
        <v>0</v>
      </c>
      <c r="B65" s="13">
        <v>35</v>
      </c>
      <c r="C65" s="109">
        <f>+'A - Payment Stream (Part A)'!C42</f>
        <v>0</v>
      </c>
      <c r="D65" s="109">
        <f>+'A - Payment Stream (Part A)'!D42</f>
        <v>0</v>
      </c>
      <c r="E65" s="27">
        <f t="shared" si="12"/>
        <v>0</v>
      </c>
      <c r="F65" s="28">
        <f t="shared" si="9"/>
        <v>0</v>
      </c>
      <c r="G65" s="28">
        <f t="shared" si="10"/>
        <v>0</v>
      </c>
      <c r="H65" s="28">
        <f t="shared" si="11"/>
        <v>0</v>
      </c>
    </row>
    <row r="66" spans="1:8" x14ac:dyDescent="0.2">
      <c r="A66" s="58">
        <f>+'A - Payment Stream (Part A)'!A43</f>
        <v>0</v>
      </c>
      <c r="B66" s="13">
        <v>36</v>
      </c>
      <c r="C66" s="109">
        <f>+'A - Payment Stream (Part A)'!C43</f>
        <v>0</v>
      </c>
      <c r="D66" s="109">
        <f>+'A - Payment Stream (Part A)'!D43</f>
        <v>0</v>
      </c>
      <c r="E66" s="27">
        <f t="shared" si="12"/>
        <v>0</v>
      </c>
      <c r="F66" s="28">
        <f t="shared" si="9"/>
        <v>0</v>
      </c>
      <c r="G66" s="28">
        <f t="shared" si="10"/>
        <v>0</v>
      </c>
      <c r="H66" s="28">
        <f t="shared" si="11"/>
        <v>0</v>
      </c>
    </row>
    <row r="67" spans="1:8" x14ac:dyDescent="0.2">
      <c r="A67" s="58">
        <f>+'A - Payment Stream (Part A)'!A44</f>
        <v>0</v>
      </c>
      <c r="B67" s="13">
        <v>37</v>
      </c>
      <c r="C67" s="109">
        <f>+'A - Payment Stream (Part A)'!C44</f>
        <v>0</v>
      </c>
      <c r="D67" s="109">
        <f>+'A - Payment Stream (Part A)'!D44</f>
        <v>0</v>
      </c>
      <c r="E67" s="27">
        <f t="shared" si="12"/>
        <v>0</v>
      </c>
      <c r="F67" s="28">
        <f t="shared" ref="F67:F130" si="13">+$C$26*H66</f>
        <v>0</v>
      </c>
      <c r="G67" s="28">
        <f t="shared" ref="G67:G130" si="14">+E67-F67</f>
        <v>0</v>
      </c>
      <c r="H67" s="28">
        <f t="shared" ref="H67:H130" si="15">+H66-G67</f>
        <v>0</v>
      </c>
    </row>
    <row r="68" spans="1:8" x14ac:dyDescent="0.2">
      <c r="A68" s="58">
        <f>+'A - Payment Stream (Part A)'!A45</f>
        <v>0</v>
      </c>
      <c r="B68" s="13">
        <v>38</v>
      </c>
      <c r="C68" s="109">
        <f>+'A - Payment Stream (Part A)'!C45</f>
        <v>0</v>
      </c>
      <c r="D68" s="109">
        <f>+'A - Payment Stream (Part A)'!D45</f>
        <v>0</v>
      </c>
      <c r="E68" s="27">
        <f t="shared" si="12"/>
        <v>0</v>
      </c>
      <c r="F68" s="28">
        <f t="shared" si="13"/>
        <v>0</v>
      </c>
      <c r="G68" s="28">
        <f t="shared" si="14"/>
        <v>0</v>
      </c>
      <c r="H68" s="28">
        <f t="shared" si="15"/>
        <v>0</v>
      </c>
    </row>
    <row r="69" spans="1:8" x14ac:dyDescent="0.2">
      <c r="A69" s="58">
        <f>+'A - Payment Stream (Part A)'!A46</f>
        <v>0</v>
      </c>
      <c r="B69" s="13">
        <v>39</v>
      </c>
      <c r="C69" s="109">
        <f>+'A - Payment Stream (Part A)'!C46</f>
        <v>0</v>
      </c>
      <c r="D69" s="109">
        <f>+'A - Payment Stream (Part A)'!D46</f>
        <v>0</v>
      </c>
      <c r="E69" s="27">
        <f t="shared" si="12"/>
        <v>0</v>
      </c>
      <c r="F69" s="28">
        <f t="shared" si="13"/>
        <v>0</v>
      </c>
      <c r="G69" s="28">
        <f t="shared" si="14"/>
        <v>0</v>
      </c>
      <c r="H69" s="28">
        <f t="shared" si="15"/>
        <v>0</v>
      </c>
    </row>
    <row r="70" spans="1:8" x14ac:dyDescent="0.2">
      <c r="A70" s="58">
        <f>+'A - Payment Stream (Part A)'!A47</f>
        <v>0</v>
      </c>
      <c r="B70" s="13">
        <v>40</v>
      </c>
      <c r="C70" s="109">
        <f>+'A - Payment Stream (Part A)'!C47</f>
        <v>0</v>
      </c>
      <c r="D70" s="109">
        <f>+'A - Payment Stream (Part A)'!D47</f>
        <v>0</v>
      </c>
      <c r="E70" s="27">
        <f t="shared" si="12"/>
        <v>0</v>
      </c>
      <c r="F70" s="28">
        <f t="shared" si="13"/>
        <v>0</v>
      </c>
      <c r="G70" s="28">
        <f t="shared" si="14"/>
        <v>0</v>
      </c>
      <c r="H70" s="28">
        <f t="shared" si="15"/>
        <v>0</v>
      </c>
    </row>
    <row r="71" spans="1:8" x14ac:dyDescent="0.2">
      <c r="A71" s="58">
        <f>+'A - Payment Stream (Part A)'!A48</f>
        <v>0</v>
      </c>
      <c r="B71" s="13">
        <v>41</v>
      </c>
      <c r="C71" s="109">
        <f>+'A - Payment Stream (Part A)'!C48</f>
        <v>0</v>
      </c>
      <c r="D71" s="109">
        <f>+'A - Payment Stream (Part A)'!D48</f>
        <v>0</v>
      </c>
      <c r="E71" s="27">
        <f t="shared" si="12"/>
        <v>0</v>
      </c>
      <c r="F71" s="28">
        <f t="shared" si="13"/>
        <v>0</v>
      </c>
      <c r="G71" s="28">
        <f t="shared" si="14"/>
        <v>0</v>
      </c>
      <c r="H71" s="28">
        <f t="shared" si="15"/>
        <v>0</v>
      </c>
    </row>
    <row r="72" spans="1:8" x14ac:dyDescent="0.2">
      <c r="A72" s="58">
        <f>+'A - Payment Stream (Part A)'!A49</f>
        <v>0</v>
      </c>
      <c r="B72" s="13">
        <v>42</v>
      </c>
      <c r="C72" s="109">
        <f>+'A - Payment Stream (Part A)'!C49</f>
        <v>0</v>
      </c>
      <c r="D72" s="109">
        <f>+'A - Payment Stream (Part A)'!D49</f>
        <v>0</v>
      </c>
      <c r="E72" s="27">
        <f t="shared" si="12"/>
        <v>0</v>
      </c>
      <c r="F72" s="28">
        <f t="shared" si="13"/>
        <v>0</v>
      </c>
      <c r="G72" s="28">
        <f t="shared" si="14"/>
        <v>0</v>
      </c>
      <c r="H72" s="28">
        <f t="shared" si="15"/>
        <v>0</v>
      </c>
    </row>
    <row r="73" spans="1:8" x14ac:dyDescent="0.2">
      <c r="A73" s="58">
        <f>+'A - Payment Stream (Part A)'!A50</f>
        <v>0</v>
      </c>
      <c r="B73" s="13">
        <v>43</v>
      </c>
      <c r="C73" s="109">
        <f>+'A - Payment Stream (Part A)'!C50</f>
        <v>0</v>
      </c>
      <c r="D73" s="109">
        <f>+'A - Payment Stream (Part A)'!D50</f>
        <v>0</v>
      </c>
      <c r="E73" s="27">
        <f t="shared" si="12"/>
        <v>0</v>
      </c>
      <c r="F73" s="28">
        <f t="shared" si="13"/>
        <v>0</v>
      </c>
      <c r="G73" s="28">
        <f t="shared" si="14"/>
        <v>0</v>
      </c>
      <c r="H73" s="28">
        <f t="shared" si="15"/>
        <v>0</v>
      </c>
    </row>
    <row r="74" spans="1:8" x14ac:dyDescent="0.2">
      <c r="A74" s="58">
        <f>+'A - Payment Stream (Part A)'!A51</f>
        <v>0</v>
      </c>
      <c r="B74" s="13">
        <v>44</v>
      </c>
      <c r="C74" s="109">
        <f>+'A - Payment Stream (Part A)'!C51</f>
        <v>0</v>
      </c>
      <c r="D74" s="109">
        <f>+'A - Payment Stream (Part A)'!D51</f>
        <v>0</v>
      </c>
      <c r="E74" s="27">
        <f t="shared" si="12"/>
        <v>0</v>
      </c>
      <c r="F74" s="28">
        <f t="shared" si="13"/>
        <v>0</v>
      </c>
      <c r="G74" s="28">
        <f t="shared" si="14"/>
        <v>0</v>
      </c>
      <c r="H74" s="28">
        <f t="shared" si="15"/>
        <v>0</v>
      </c>
    </row>
    <row r="75" spans="1:8" x14ac:dyDescent="0.2">
      <c r="A75" s="58">
        <f>+'A - Payment Stream (Part A)'!A52</f>
        <v>0</v>
      </c>
      <c r="B75" s="13">
        <v>45</v>
      </c>
      <c r="C75" s="109">
        <f>+'A - Payment Stream (Part A)'!C52</f>
        <v>0</v>
      </c>
      <c r="D75" s="109">
        <f>+'A - Payment Stream (Part A)'!D52</f>
        <v>0</v>
      </c>
      <c r="E75" s="27">
        <f t="shared" si="12"/>
        <v>0</v>
      </c>
      <c r="F75" s="28">
        <f t="shared" si="13"/>
        <v>0</v>
      </c>
      <c r="G75" s="28">
        <f t="shared" si="14"/>
        <v>0</v>
      </c>
      <c r="H75" s="28">
        <f t="shared" si="15"/>
        <v>0</v>
      </c>
    </row>
    <row r="76" spans="1:8" x14ac:dyDescent="0.2">
      <c r="A76" s="58">
        <f>+'A - Payment Stream (Part A)'!A53</f>
        <v>0</v>
      </c>
      <c r="B76" s="13">
        <v>46</v>
      </c>
      <c r="C76" s="109">
        <f>+'A - Payment Stream (Part A)'!C53</f>
        <v>0</v>
      </c>
      <c r="D76" s="109">
        <f>+'A - Payment Stream (Part A)'!D53</f>
        <v>0</v>
      </c>
      <c r="E76" s="27">
        <f t="shared" si="12"/>
        <v>0</v>
      </c>
      <c r="F76" s="28">
        <f t="shared" si="13"/>
        <v>0</v>
      </c>
      <c r="G76" s="28">
        <f t="shared" si="14"/>
        <v>0</v>
      </c>
      <c r="H76" s="28">
        <f t="shared" si="15"/>
        <v>0</v>
      </c>
    </row>
    <row r="77" spans="1:8" x14ac:dyDescent="0.2">
      <c r="A77" s="58">
        <f>+'A - Payment Stream (Part A)'!A54</f>
        <v>0</v>
      </c>
      <c r="B77" s="13">
        <v>47</v>
      </c>
      <c r="C77" s="109">
        <f>+'A - Payment Stream (Part A)'!C54</f>
        <v>0</v>
      </c>
      <c r="D77" s="109">
        <f>+'A - Payment Stream (Part A)'!D54</f>
        <v>0</v>
      </c>
      <c r="E77" s="27">
        <f t="shared" si="12"/>
        <v>0</v>
      </c>
      <c r="F77" s="28">
        <f t="shared" si="13"/>
        <v>0</v>
      </c>
      <c r="G77" s="28">
        <f t="shared" si="14"/>
        <v>0</v>
      </c>
      <c r="H77" s="28">
        <f t="shared" si="15"/>
        <v>0</v>
      </c>
    </row>
    <row r="78" spans="1:8" x14ac:dyDescent="0.2">
      <c r="A78" s="58">
        <f>+'A - Payment Stream (Part A)'!A55</f>
        <v>0</v>
      </c>
      <c r="B78" s="13">
        <v>48</v>
      </c>
      <c r="C78" s="109">
        <f>+'A - Payment Stream (Part A)'!C55</f>
        <v>0</v>
      </c>
      <c r="D78" s="109">
        <f>+'A - Payment Stream (Part A)'!D55</f>
        <v>0</v>
      </c>
      <c r="E78" s="27">
        <f t="shared" si="12"/>
        <v>0</v>
      </c>
      <c r="F78" s="28">
        <f t="shared" si="13"/>
        <v>0</v>
      </c>
      <c r="G78" s="28">
        <f t="shared" si="14"/>
        <v>0</v>
      </c>
      <c r="H78" s="28">
        <f t="shared" si="15"/>
        <v>0</v>
      </c>
    </row>
    <row r="79" spans="1:8" x14ac:dyDescent="0.2">
      <c r="A79" s="58">
        <f>+'A - Payment Stream (Part A)'!A56</f>
        <v>0</v>
      </c>
      <c r="B79" s="13">
        <v>49</v>
      </c>
      <c r="C79" s="109">
        <f>+'A - Payment Stream (Part A)'!C56</f>
        <v>0</v>
      </c>
      <c r="D79" s="109">
        <f>+'A - Payment Stream (Part A)'!D56</f>
        <v>0</v>
      </c>
      <c r="E79" s="27">
        <f t="shared" si="12"/>
        <v>0</v>
      </c>
      <c r="F79" s="28">
        <f t="shared" si="13"/>
        <v>0</v>
      </c>
      <c r="G79" s="28">
        <f t="shared" si="14"/>
        <v>0</v>
      </c>
      <c r="H79" s="28">
        <f t="shared" si="15"/>
        <v>0</v>
      </c>
    </row>
    <row r="80" spans="1:8" x14ac:dyDescent="0.2">
      <c r="A80" s="58">
        <f>+'A - Payment Stream (Part A)'!A57</f>
        <v>0</v>
      </c>
      <c r="B80" s="13">
        <v>50</v>
      </c>
      <c r="C80" s="109">
        <f>+'A - Payment Stream (Part A)'!C57</f>
        <v>0</v>
      </c>
      <c r="D80" s="109">
        <f>+'A - Payment Stream (Part A)'!D57</f>
        <v>0</v>
      </c>
      <c r="E80" s="27">
        <f t="shared" si="12"/>
        <v>0</v>
      </c>
      <c r="F80" s="28">
        <f t="shared" si="13"/>
        <v>0</v>
      </c>
      <c r="G80" s="28">
        <f t="shared" si="14"/>
        <v>0</v>
      </c>
      <c r="H80" s="28">
        <f t="shared" si="15"/>
        <v>0</v>
      </c>
    </row>
    <row r="81" spans="1:8" x14ac:dyDescent="0.2">
      <c r="A81" s="58">
        <f>+'A - Payment Stream (Part A)'!A58</f>
        <v>0</v>
      </c>
      <c r="B81" s="13">
        <v>51</v>
      </c>
      <c r="C81" s="109">
        <f>+'A - Payment Stream (Part A)'!C58</f>
        <v>0</v>
      </c>
      <c r="D81" s="109">
        <f>+'A - Payment Stream (Part A)'!D58</f>
        <v>0</v>
      </c>
      <c r="E81" s="27">
        <f t="shared" si="12"/>
        <v>0</v>
      </c>
      <c r="F81" s="28">
        <f t="shared" si="13"/>
        <v>0</v>
      </c>
      <c r="G81" s="28">
        <f t="shared" si="14"/>
        <v>0</v>
      </c>
      <c r="H81" s="28">
        <f t="shared" si="15"/>
        <v>0</v>
      </c>
    </row>
    <row r="82" spans="1:8" x14ac:dyDescent="0.2">
      <c r="A82" s="58">
        <f>+'A - Payment Stream (Part A)'!A59</f>
        <v>0</v>
      </c>
      <c r="B82" s="13">
        <v>52</v>
      </c>
      <c r="C82" s="109">
        <f>+'A - Payment Stream (Part A)'!C59</f>
        <v>0</v>
      </c>
      <c r="D82" s="109">
        <f>+'A - Payment Stream (Part A)'!D59</f>
        <v>0</v>
      </c>
      <c r="E82" s="27">
        <f t="shared" si="12"/>
        <v>0</v>
      </c>
      <c r="F82" s="28">
        <f t="shared" si="13"/>
        <v>0</v>
      </c>
      <c r="G82" s="28">
        <f t="shared" si="14"/>
        <v>0</v>
      </c>
      <c r="H82" s="28">
        <f t="shared" si="15"/>
        <v>0</v>
      </c>
    </row>
    <row r="83" spans="1:8" x14ac:dyDescent="0.2">
      <c r="A83" s="58">
        <f>+'A - Payment Stream (Part A)'!A60</f>
        <v>0</v>
      </c>
      <c r="B83" s="13">
        <v>53</v>
      </c>
      <c r="C83" s="109">
        <f>+'A - Payment Stream (Part A)'!C60</f>
        <v>0</v>
      </c>
      <c r="D83" s="109">
        <f>+'A - Payment Stream (Part A)'!D60</f>
        <v>0</v>
      </c>
      <c r="E83" s="27">
        <f t="shared" si="12"/>
        <v>0</v>
      </c>
      <c r="F83" s="28">
        <f t="shared" si="13"/>
        <v>0</v>
      </c>
      <c r="G83" s="28">
        <f t="shared" si="14"/>
        <v>0</v>
      </c>
      <c r="H83" s="28">
        <f t="shared" si="15"/>
        <v>0</v>
      </c>
    </row>
    <row r="84" spans="1:8" x14ac:dyDescent="0.2">
      <c r="A84" s="58">
        <f>+'A - Payment Stream (Part A)'!A61</f>
        <v>0</v>
      </c>
      <c r="B84" s="13">
        <v>54</v>
      </c>
      <c r="C84" s="109">
        <f>+'A - Payment Stream (Part A)'!C61</f>
        <v>0</v>
      </c>
      <c r="D84" s="109">
        <f>+'A - Payment Stream (Part A)'!D61</f>
        <v>0</v>
      </c>
      <c r="E84" s="27">
        <f t="shared" si="12"/>
        <v>0</v>
      </c>
      <c r="F84" s="28">
        <f t="shared" si="13"/>
        <v>0</v>
      </c>
      <c r="G84" s="28">
        <f t="shared" si="14"/>
        <v>0</v>
      </c>
      <c r="H84" s="28">
        <f t="shared" si="15"/>
        <v>0</v>
      </c>
    </row>
    <row r="85" spans="1:8" x14ac:dyDescent="0.2">
      <c r="A85" s="58">
        <f>+'A - Payment Stream (Part A)'!A62</f>
        <v>0</v>
      </c>
      <c r="B85" s="13">
        <v>55</v>
      </c>
      <c r="C85" s="109">
        <f>+'A - Payment Stream (Part A)'!C62</f>
        <v>0</v>
      </c>
      <c r="D85" s="109">
        <f>+'A - Payment Stream (Part A)'!D62</f>
        <v>0</v>
      </c>
      <c r="E85" s="27">
        <f t="shared" si="12"/>
        <v>0</v>
      </c>
      <c r="F85" s="28">
        <f t="shared" si="13"/>
        <v>0</v>
      </c>
      <c r="G85" s="28">
        <f t="shared" si="14"/>
        <v>0</v>
      </c>
      <c r="H85" s="28">
        <f t="shared" si="15"/>
        <v>0</v>
      </c>
    </row>
    <row r="86" spans="1:8" x14ac:dyDescent="0.2">
      <c r="A86" s="58">
        <f>+'A - Payment Stream (Part A)'!A63</f>
        <v>0</v>
      </c>
      <c r="B86" s="13">
        <v>56</v>
      </c>
      <c r="C86" s="109">
        <f>+'A - Payment Stream (Part A)'!C63</f>
        <v>0</v>
      </c>
      <c r="D86" s="109">
        <f>+'A - Payment Stream (Part A)'!D63</f>
        <v>0</v>
      </c>
      <c r="E86" s="27">
        <f t="shared" si="12"/>
        <v>0</v>
      </c>
      <c r="F86" s="28">
        <f t="shared" si="13"/>
        <v>0</v>
      </c>
      <c r="G86" s="28">
        <f t="shared" si="14"/>
        <v>0</v>
      </c>
      <c r="H86" s="28">
        <f t="shared" si="15"/>
        <v>0</v>
      </c>
    </row>
    <row r="87" spans="1:8" x14ac:dyDescent="0.2">
      <c r="A87" s="58">
        <f>+'A - Payment Stream (Part A)'!A64</f>
        <v>0</v>
      </c>
      <c r="B87" s="13">
        <v>57</v>
      </c>
      <c r="C87" s="109">
        <f>+'A - Payment Stream (Part A)'!C64</f>
        <v>0</v>
      </c>
      <c r="D87" s="109">
        <f>+'A - Payment Stream (Part A)'!D64</f>
        <v>0</v>
      </c>
      <c r="E87" s="27">
        <f t="shared" si="12"/>
        <v>0</v>
      </c>
      <c r="F87" s="28">
        <f t="shared" si="13"/>
        <v>0</v>
      </c>
      <c r="G87" s="28">
        <f t="shared" si="14"/>
        <v>0</v>
      </c>
      <c r="H87" s="28">
        <f t="shared" si="15"/>
        <v>0</v>
      </c>
    </row>
    <row r="88" spans="1:8" x14ac:dyDescent="0.2">
      <c r="A88" s="58">
        <f>+'A - Payment Stream (Part A)'!A65</f>
        <v>0</v>
      </c>
      <c r="B88" s="13">
        <v>58</v>
      </c>
      <c r="C88" s="109">
        <f>+'A - Payment Stream (Part A)'!C65</f>
        <v>0</v>
      </c>
      <c r="D88" s="109">
        <f>+'A - Payment Stream (Part A)'!D65</f>
        <v>0</v>
      </c>
      <c r="E88" s="27">
        <f t="shared" si="12"/>
        <v>0</v>
      </c>
      <c r="F88" s="28">
        <f t="shared" si="13"/>
        <v>0</v>
      </c>
      <c r="G88" s="28">
        <f t="shared" si="14"/>
        <v>0</v>
      </c>
      <c r="H88" s="28">
        <f t="shared" si="15"/>
        <v>0</v>
      </c>
    </row>
    <row r="89" spans="1:8" x14ac:dyDescent="0.2">
      <c r="A89" s="58">
        <f>+'A - Payment Stream (Part A)'!A66</f>
        <v>0</v>
      </c>
      <c r="B89" s="13">
        <v>59</v>
      </c>
      <c r="C89" s="109">
        <f>+'A - Payment Stream (Part A)'!C66</f>
        <v>0</v>
      </c>
      <c r="D89" s="109">
        <f>+'A - Payment Stream (Part A)'!D66</f>
        <v>0</v>
      </c>
      <c r="E89" s="27">
        <f t="shared" si="12"/>
        <v>0</v>
      </c>
      <c r="F89" s="28">
        <f t="shared" si="13"/>
        <v>0</v>
      </c>
      <c r="G89" s="28">
        <f t="shared" si="14"/>
        <v>0</v>
      </c>
      <c r="H89" s="28">
        <f t="shared" si="15"/>
        <v>0</v>
      </c>
    </row>
    <row r="90" spans="1:8" x14ac:dyDescent="0.2">
      <c r="A90" s="58">
        <f>+'A - Payment Stream (Part A)'!A67</f>
        <v>0</v>
      </c>
      <c r="B90" s="13">
        <v>60</v>
      </c>
      <c r="C90" s="109">
        <f>+'A - Payment Stream (Part A)'!C67</f>
        <v>0</v>
      </c>
      <c r="D90" s="109">
        <f>+'A - Payment Stream (Part A)'!D67</f>
        <v>0</v>
      </c>
      <c r="E90" s="27">
        <f t="shared" si="12"/>
        <v>0</v>
      </c>
      <c r="F90" s="28">
        <f t="shared" si="13"/>
        <v>0</v>
      </c>
      <c r="G90" s="28">
        <f t="shared" si="14"/>
        <v>0</v>
      </c>
      <c r="H90" s="28">
        <f t="shared" si="15"/>
        <v>0</v>
      </c>
    </row>
    <row r="91" spans="1:8" x14ac:dyDescent="0.2">
      <c r="A91" s="58">
        <f>+'A - Payment Stream (Part A)'!A68</f>
        <v>0</v>
      </c>
      <c r="B91" s="13">
        <v>61</v>
      </c>
      <c r="C91" s="90"/>
      <c r="D91" s="90"/>
      <c r="E91" s="27">
        <f t="shared" si="12"/>
        <v>0</v>
      </c>
      <c r="F91" s="28">
        <f t="shared" si="13"/>
        <v>0</v>
      </c>
      <c r="G91" s="28">
        <f t="shared" si="14"/>
        <v>0</v>
      </c>
      <c r="H91" s="28">
        <f t="shared" si="15"/>
        <v>0</v>
      </c>
    </row>
    <row r="92" spans="1:8" x14ac:dyDescent="0.2">
      <c r="A92" s="58">
        <f>+'A - Payment Stream (Part A)'!A69</f>
        <v>0</v>
      </c>
      <c r="B92" s="13">
        <v>62</v>
      </c>
      <c r="C92" s="90"/>
      <c r="D92" s="90"/>
      <c r="E92" s="27">
        <f t="shared" si="12"/>
        <v>0</v>
      </c>
      <c r="F92" s="28">
        <f t="shared" si="13"/>
        <v>0</v>
      </c>
      <c r="G92" s="28">
        <f t="shared" si="14"/>
        <v>0</v>
      </c>
      <c r="H92" s="28">
        <f t="shared" si="15"/>
        <v>0</v>
      </c>
    </row>
    <row r="93" spans="1:8" x14ac:dyDescent="0.2">
      <c r="A93" s="58">
        <f>+'A - Payment Stream (Part A)'!A70</f>
        <v>0</v>
      </c>
      <c r="B93" s="13">
        <v>63</v>
      </c>
      <c r="C93" s="90"/>
      <c r="D93" s="90"/>
      <c r="E93" s="27">
        <f t="shared" si="12"/>
        <v>0</v>
      </c>
      <c r="F93" s="28">
        <f t="shared" si="13"/>
        <v>0</v>
      </c>
      <c r="G93" s="28">
        <f t="shared" si="14"/>
        <v>0</v>
      </c>
      <c r="H93" s="28">
        <f t="shared" si="15"/>
        <v>0</v>
      </c>
    </row>
    <row r="94" spans="1:8" x14ac:dyDescent="0.2">
      <c r="A94" s="58">
        <f>+'A - Payment Stream (Part A)'!A71</f>
        <v>0</v>
      </c>
      <c r="B94" s="13">
        <v>64</v>
      </c>
      <c r="C94" s="90"/>
      <c r="D94" s="90"/>
      <c r="E94" s="27">
        <f t="shared" si="12"/>
        <v>0</v>
      </c>
      <c r="F94" s="28">
        <f t="shared" si="13"/>
        <v>0</v>
      </c>
      <c r="G94" s="28">
        <f t="shared" si="14"/>
        <v>0</v>
      </c>
      <c r="H94" s="28">
        <f t="shared" si="15"/>
        <v>0</v>
      </c>
    </row>
    <row r="95" spans="1:8" x14ac:dyDescent="0.2">
      <c r="A95" s="58">
        <f>+'A - Payment Stream (Part A)'!A72</f>
        <v>0</v>
      </c>
      <c r="B95" s="13">
        <v>65</v>
      </c>
      <c r="C95" s="90"/>
      <c r="D95" s="90"/>
      <c r="E95" s="27">
        <f t="shared" si="12"/>
        <v>0</v>
      </c>
      <c r="F95" s="28">
        <f t="shared" si="13"/>
        <v>0</v>
      </c>
      <c r="G95" s="28">
        <f t="shared" si="14"/>
        <v>0</v>
      </c>
      <c r="H95" s="28">
        <f t="shared" si="15"/>
        <v>0</v>
      </c>
    </row>
    <row r="96" spans="1:8" x14ac:dyDescent="0.2">
      <c r="A96" s="58">
        <f>+'A - Payment Stream (Part A)'!A73</f>
        <v>0</v>
      </c>
      <c r="B96" s="13">
        <v>66</v>
      </c>
      <c r="C96" s="90"/>
      <c r="D96" s="90"/>
      <c r="E96" s="27">
        <f t="shared" si="12"/>
        <v>0</v>
      </c>
      <c r="F96" s="28">
        <f t="shared" si="13"/>
        <v>0</v>
      </c>
      <c r="G96" s="28">
        <f t="shared" si="14"/>
        <v>0</v>
      </c>
      <c r="H96" s="28">
        <f t="shared" si="15"/>
        <v>0</v>
      </c>
    </row>
    <row r="97" spans="1:8" x14ac:dyDescent="0.2">
      <c r="A97" s="58">
        <f>+'A - Payment Stream (Part A)'!A74</f>
        <v>0</v>
      </c>
      <c r="B97" s="13">
        <v>67</v>
      </c>
      <c r="C97" s="90"/>
      <c r="D97" s="90"/>
      <c r="E97" s="27">
        <f t="shared" ref="E97:E150" si="16">+C97-D97</f>
        <v>0</v>
      </c>
      <c r="F97" s="28">
        <f t="shared" si="13"/>
        <v>0</v>
      </c>
      <c r="G97" s="28">
        <f t="shared" si="14"/>
        <v>0</v>
      </c>
      <c r="H97" s="28">
        <f t="shared" si="15"/>
        <v>0</v>
      </c>
    </row>
    <row r="98" spans="1:8" x14ac:dyDescent="0.2">
      <c r="A98" s="58">
        <f>+'A - Payment Stream (Part A)'!A75</f>
        <v>0</v>
      </c>
      <c r="B98" s="13">
        <v>68</v>
      </c>
      <c r="C98" s="90"/>
      <c r="D98" s="90"/>
      <c r="E98" s="27">
        <f t="shared" si="16"/>
        <v>0</v>
      </c>
      <c r="F98" s="28">
        <f t="shared" si="13"/>
        <v>0</v>
      </c>
      <c r="G98" s="28">
        <f t="shared" si="14"/>
        <v>0</v>
      </c>
      <c r="H98" s="28">
        <f t="shared" si="15"/>
        <v>0</v>
      </c>
    </row>
    <row r="99" spans="1:8" x14ac:dyDescent="0.2">
      <c r="A99" s="58">
        <f>+'A - Payment Stream (Part A)'!A76</f>
        <v>0</v>
      </c>
      <c r="B99" s="13">
        <v>69</v>
      </c>
      <c r="C99" s="90"/>
      <c r="D99" s="90"/>
      <c r="E99" s="27">
        <f t="shared" si="16"/>
        <v>0</v>
      </c>
      <c r="F99" s="28">
        <f t="shared" si="13"/>
        <v>0</v>
      </c>
      <c r="G99" s="28">
        <f t="shared" si="14"/>
        <v>0</v>
      </c>
      <c r="H99" s="28">
        <f t="shared" si="15"/>
        <v>0</v>
      </c>
    </row>
    <row r="100" spans="1:8" x14ac:dyDescent="0.2">
      <c r="A100" s="58">
        <f>+'A - Payment Stream (Part A)'!A77</f>
        <v>0</v>
      </c>
      <c r="B100" s="13">
        <v>70</v>
      </c>
      <c r="C100" s="90"/>
      <c r="D100" s="90"/>
      <c r="E100" s="27">
        <f t="shared" si="16"/>
        <v>0</v>
      </c>
      <c r="F100" s="28">
        <f t="shared" si="13"/>
        <v>0</v>
      </c>
      <c r="G100" s="28">
        <f t="shared" si="14"/>
        <v>0</v>
      </c>
      <c r="H100" s="28">
        <f t="shared" si="15"/>
        <v>0</v>
      </c>
    </row>
    <row r="101" spans="1:8" x14ac:dyDescent="0.2">
      <c r="A101" s="58">
        <f>+'A - Payment Stream (Part A)'!A78</f>
        <v>0</v>
      </c>
      <c r="B101" s="13">
        <v>71</v>
      </c>
      <c r="C101" s="90"/>
      <c r="D101" s="90"/>
      <c r="E101" s="27">
        <f t="shared" si="16"/>
        <v>0</v>
      </c>
      <c r="F101" s="28">
        <f t="shared" si="13"/>
        <v>0</v>
      </c>
      <c r="G101" s="28">
        <f t="shared" si="14"/>
        <v>0</v>
      </c>
      <c r="H101" s="28">
        <f t="shared" si="15"/>
        <v>0</v>
      </c>
    </row>
    <row r="102" spans="1:8" x14ac:dyDescent="0.2">
      <c r="A102" s="58">
        <f>+'A - Payment Stream (Part A)'!A79</f>
        <v>0</v>
      </c>
      <c r="B102" s="13">
        <v>72</v>
      </c>
      <c r="C102" s="90"/>
      <c r="D102" s="90"/>
      <c r="E102" s="27">
        <f t="shared" si="16"/>
        <v>0</v>
      </c>
      <c r="F102" s="28">
        <f t="shared" si="13"/>
        <v>0</v>
      </c>
      <c r="G102" s="28">
        <f t="shared" si="14"/>
        <v>0</v>
      </c>
      <c r="H102" s="28">
        <f t="shared" si="15"/>
        <v>0</v>
      </c>
    </row>
    <row r="103" spans="1:8" x14ac:dyDescent="0.2">
      <c r="A103" s="58">
        <f>+'A - Payment Stream (Part A)'!A80</f>
        <v>0</v>
      </c>
      <c r="B103" s="13">
        <v>73</v>
      </c>
      <c r="C103" s="90"/>
      <c r="D103" s="90"/>
      <c r="E103" s="27">
        <f t="shared" si="16"/>
        <v>0</v>
      </c>
      <c r="F103" s="28">
        <f t="shared" si="13"/>
        <v>0</v>
      </c>
      <c r="G103" s="28">
        <f t="shared" si="14"/>
        <v>0</v>
      </c>
      <c r="H103" s="28">
        <f t="shared" si="15"/>
        <v>0</v>
      </c>
    </row>
    <row r="104" spans="1:8" x14ac:dyDescent="0.2">
      <c r="A104" s="58">
        <f>+'A - Payment Stream (Part A)'!A81</f>
        <v>0</v>
      </c>
      <c r="B104" s="13">
        <v>74</v>
      </c>
      <c r="C104" s="90"/>
      <c r="D104" s="90"/>
      <c r="E104" s="27">
        <f t="shared" si="16"/>
        <v>0</v>
      </c>
      <c r="F104" s="28">
        <f t="shared" si="13"/>
        <v>0</v>
      </c>
      <c r="G104" s="28">
        <f t="shared" si="14"/>
        <v>0</v>
      </c>
      <c r="H104" s="28">
        <f t="shared" si="15"/>
        <v>0</v>
      </c>
    </row>
    <row r="105" spans="1:8" x14ac:dyDescent="0.2">
      <c r="A105" s="58">
        <f>+'A - Payment Stream (Part A)'!A82</f>
        <v>0</v>
      </c>
      <c r="B105" s="13">
        <v>75</v>
      </c>
      <c r="C105" s="90"/>
      <c r="D105" s="90"/>
      <c r="E105" s="27">
        <f t="shared" si="16"/>
        <v>0</v>
      </c>
      <c r="F105" s="28">
        <f t="shared" si="13"/>
        <v>0</v>
      </c>
      <c r="G105" s="28">
        <f t="shared" si="14"/>
        <v>0</v>
      </c>
      <c r="H105" s="28">
        <f t="shared" si="15"/>
        <v>0</v>
      </c>
    </row>
    <row r="106" spans="1:8" x14ac:dyDescent="0.2">
      <c r="A106" s="58">
        <f>+'A - Payment Stream (Part A)'!A83</f>
        <v>0</v>
      </c>
      <c r="B106" s="13">
        <v>76</v>
      </c>
      <c r="C106" s="90"/>
      <c r="D106" s="90"/>
      <c r="E106" s="27">
        <f t="shared" si="16"/>
        <v>0</v>
      </c>
      <c r="F106" s="28">
        <f t="shared" si="13"/>
        <v>0</v>
      </c>
      <c r="G106" s="28">
        <f t="shared" si="14"/>
        <v>0</v>
      </c>
      <c r="H106" s="28">
        <f t="shared" si="15"/>
        <v>0</v>
      </c>
    </row>
    <row r="107" spans="1:8" x14ac:dyDescent="0.2">
      <c r="A107" s="58">
        <f>+'A - Payment Stream (Part A)'!A84</f>
        <v>0</v>
      </c>
      <c r="B107" s="13">
        <v>77</v>
      </c>
      <c r="C107" s="90"/>
      <c r="D107" s="90"/>
      <c r="E107" s="27">
        <f t="shared" si="16"/>
        <v>0</v>
      </c>
      <c r="F107" s="28">
        <f t="shared" si="13"/>
        <v>0</v>
      </c>
      <c r="G107" s="28">
        <f t="shared" si="14"/>
        <v>0</v>
      </c>
      <c r="H107" s="28">
        <f t="shared" si="15"/>
        <v>0</v>
      </c>
    </row>
    <row r="108" spans="1:8" x14ac:dyDescent="0.2">
      <c r="A108" s="58">
        <f>+'A - Payment Stream (Part A)'!A85</f>
        <v>0</v>
      </c>
      <c r="B108" s="13">
        <v>78</v>
      </c>
      <c r="C108" s="90"/>
      <c r="D108" s="90"/>
      <c r="E108" s="27">
        <f t="shared" si="16"/>
        <v>0</v>
      </c>
      <c r="F108" s="28">
        <f t="shared" si="13"/>
        <v>0</v>
      </c>
      <c r="G108" s="28">
        <f t="shared" si="14"/>
        <v>0</v>
      </c>
      <c r="H108" s="28">
        <f t="shared" si="15"/>
        <v>0</v>
      </c>
    </row>
    <row r="109" spans="1:8" x14ac:dyDescent="0.2">
      <c r="A109" s="58">
        <f>+'A - Payment Stream (Part A)'!A86</f>
        <v>0</v>
      </c>
      <c r="B109" s="13">
        <v>79</v>
      </c>
      <c r="C109" s="90"/>
      <c r="D109" s="90"/>
      <c r="E109" s="27">
        <f t="shared" si="16"/>
        <v>0</v>
      </c>
      <c r="F109" s="28">
        <f t="shared" si="13"/>
        <v>0</v>
      </c>
      <c r="G109" s="28">
        <f t="shared" si="14"/>
        <v>0</v>
      </c>
      <c r="H109" s="28">
        <f t="shared" si="15"/>
        <v>0</v>
      </c>
    </row>
    <row r="110" spans="1:8" x14ac:dyDescent="0.2">
      <c r="A110" s="58">
        <f>+'A - Payment Stream (Part A)'!A87</f>
        <v>0</v>
      </c>
      <c r="B110" s="13">
        <v>80</v>
      </c>
      <c r="C110" s="90"/>
      <c r="D110" s="90"/>
      <c r="E110" s="27">
        <f t="shared" si="16"/>
        <v>0</v>
      </c>
      <c r="F110" s="28">
        <f t="shared" si="13"/>
        <v>0</v>
      </c>
      <c r="G110" s="28">
        <f t="shared" si="14"/>
        <v>0</v>
      </c>
      <c r="H110" s="28">
        <f t="shared" si="15"/>
        <v>0</v>
      </c>
    </row>
    <row r="111" spans="1:8" x14ac:dyDescent="0.2">
      <c r="A111" s="58">
        <f>+'A - Payment Stream (Part A)'!A88</f>
        <v>0</v>
      </c>
      <c r="B111" s="13">
        <v>81</v>
      </c>
      <c r="C111" s="90"/>
      <c r="D111" s="90"/>
      <c r="E111" s="27">
        <f t="shared" si="16"/>
        <v>0</v>
      </c>
      <c r="F111" s="28">
        <f t="shared" si="13"/>
        <v>0</v>
      </c>
      <c r="G111" s="28">
        <f t="shared" si="14"/>
        <v>0</v>
      </c>
      <c r="H111" s="28">
        <f t="shared" si="15"/>
        <v>0</v>
      </c>
    </row>
    <row r="112" spans="1:8" x14ac:dyDescent="0.2">
      <c r="A112" s="58">
        <f>+'A - Payment Stream (Part A)'!A89</f>
        <v>0</v>
      </c>
      <c r="B112" s="13">
        <v>82</v>
      </c>
      <c r="C112" s="90"/>
      <c r="D112" s="90"/>
      <c r="E112" s="27">
        <f t="shared" si="16"/>
        <v>0</v>
      </c>
      <c r="F112" s="28">
        <f t="shared" si="13"/>
        <v>0</v>
      </c>
      <c r="G112" s="28">
        <f t="shared" si="14"/>
        <v>0</v>
      </c>
      <c r="H112" s="28">
        <f t="shared" si="15"/>
        <v>0</v>
      </c>
    </row>
    <row r="113" spans="1:8" x14ac:dyDescent="0.2">
      <c r="A113" s="58">
        <f>+'A - Payment Stream (Part A)'!A90</f>
        <v>0</v>
      </c>
      <c r="B113" s="13">
        <v>83</v>
      </c>
      <c r="C113" s="90"/>
      <c r="D113" s="90"/>
      <c r="E113" s="27">
        <f t="shared" si="16"/>
        <v>0</v>
      </c>
      <c r="F113" s="28">
        <f t="shared" si="13"/>
        <v>0</v>
      </c>
      <c r="G113" s="28">
        <f t="shared" si="14"/>
        <v>0</v>
      </c>
      <c r="H113" s="28">
        <f t="shared" si="15"/>
        <v>0</v>
      </c>
    </row>
    <row r="114" spans="1:8" x14ac:dyDescent="0.2">
      <c r="A114" s="58">
        <f>+'A - Payment Stream (Part A)'!A91</f>
        <v>0</v>
      </c>
      <c r="B114" s="13">
        <v>84</v>
      </c>
      <c r="C114" s="90"/>
      <c r="D114" s="90"/>
      <c r="E114" s="27">
        <f t="shared" si="16"/>
        <v>0</v>
      </c>
      <c r="F114" s="28">
        <f t="shared" si="13"/>
        <v>0</v>
      </c>
      <c r="G114" s="28">
        <f t="shared" si="14"/>
        <v>0</v>
      </c>
      <c r="H114" s="28">
        <f t="shared" si="15"/>
        <v>0</v>
      </c>
    </row>
    <row r="115" spans="1:8" x14ac:dyDescent="0.2">
      <c r="A115" s="58">
        <f>+'A - Payment Stream (Part A)'!A92</f>
        <v>0</v>
      </c>
      <c r="B115" s="13">
        <v>85</v>
      </c>
      <c r="C115" s="90"/>
      <c r="D115" s="90"/>
      <c r="E115" s="27">
        <f t="shared" si="16"/>
        <v>0</v>
      </c>
      <c r="F115" s="28">
        <f t="shared" si="13"/>
        <v>0</v>
      </c>
      <c r="G115" s="28">
        <f t="shared" si="14"/>
        <v>0</v>
      </c>
      <c r="H115" s="28">
        <f t="shared" si="15"/>
        <v>0</v>
      </c>
    </row>
    <row r="116" spans="1:8" x14ac:dyDescent="0.2">
      <c r="A116" s="58">
        <f>+'A - Payment Stream (Part A)'!A93</f>
        <v>0</v>
      </c>
      <c r="B116" s="13">
        <v>86</v>
      </c>
      <c r="C116" s="90"/>
      <c r="D116" s="90"/>
      <c r="E116" s="27">
        <f t="shared" si="16"/>
        <v>0</v>
      </c>
      <c r="F116" s="28">
        <f t="shared" si="13"/>
        <v>0</v>
      </c>
      <c r="G116" s="28">
        <f t="shared" si="14"/>
        <v>0</v>
      </c>
      <c r="H116" s="28">
        <f t="shared" si="15"/>
        <v>0</v>
      </c>
    </row>
    <row r="117" spans="1:8" x14ac:dyDescent="0.2">
      <c r="A117" s="58">
        <f>+'A - Payment Stream (Part A)'!A94</f>
        <v>0</v>
      </c>
      <c r="B117" s="13">
        <v>87</v>
      </c>
      <c r="C117" s="90"/>
      <c r="D117" s="90"/>
      <c r="E117" s="27">
        <f t="shared" si="16"/>
        <v>0</v>
      </c>
      <c r="F117" s="28">
        <f t="shared" si="13"/>
        <v>0</v>
      </c>
      <c r="G117" s="28">
        <f t="shared" si="14"/>
        <v>0</v>
      </c>
      <c r="H117" s="28">
        <f t="shared" si="15"/>
        <v>0</v>
      </c>
    </row>
    <row r="118" spans="1:8" x14ac:dyDescent="0.2">
      <c r="A118" s="58">
        <f>+'A - Payment Stream (Part A)'!A95</f>
        <v>0</v>
      </c>
      <c r="B118" s="13">
        <v>88</v>
      </c>
      <c r="C118" s="90"/>
      <c r="D118" s="90"/>
      <c r="E118" s="27">
        <f t="shared" si="16"/>
        <v>0</v>
      </c>
      <c r="F118" s="28">
        <f t="shared" si="13"/>
        <v>0</v>
      </c>
      <c r="G118" s="28">
        <f t="shared" si="14"/>
        <v>0</v>
      </c>
      <c r="H118" s="28">
        <f t="shared" si="15"/>
        <v>0</v>
      </c>
    </row>
    <row r="119" spans="1:8" x14ac:dyDescent="0.2">
      <c r="A119" s="58">
        <f>+'A - Payment Stream (Part A)'!A96</f>
        <v>0</v>
      </c>
      <c r="B119" s="13">
        <v>89</v>
      </c>
      <c r="C119" s="90"/>
      <c r="D119" s="90"/>
      <c r="E119" s="27">
        <f t="shared" si="16"/>
        <v>0</v>
      </c>
      <c r="F119" s="28">
        <f t="shared" si="13"/>
        <v>0</v>
      </c>
      <c r="G119" s="28">
        <f t="shared" si="14"/>
        <v>0</v>
      </c>
      <c r="H119" s="28">
        <f t="shared" si="15"/>
        <v>0</v>
      </c>
    </row>
    <row r="120" spans="1:8" x14ac:dyDescent="0.2">
      <c r="A120" s="58">
        <f>+'A - Payment Stream (Part A)'!A97</f>
        <v>0</v>
      </c>
      <c r="B120" s="13">
        <v>90</v>
      </c>
      <c r="C120" s="90"/>
      <c r="D120" s="90"/>
      <c r="E120" s="27">
        <f t="shared" si="16"/>
        <v>0</v>
      </c>
      <c r="F120" s="28">
        <f t="shared" si="13"/>
        <v>0</v>
      </c>
      <c r="G120" s="28">
        <f t="shared" si="14"/>
        <v>0</v>
      </c>
      <c r="H120" s="28">
        <f t="shared" si="15"/>
        <v>0</v>
      </c>
    </row>
    <row r="121" spans="1:8" x14ac:dyDescent="0.2">
      <c r="A121" s="58">
        <f>+'A - Payment Stream (Part A)'!A98</f>
        <v>0</v>
      </c>
      <c r="B121" s="13">
        <v>91</v>
      </c>
      <c r="C121" s="90"/>
      <c r="D121" s="90"/>
      <c r="E121" s="27">
        <f t="shared" si="16"/>
        <v>0</v>
      </c>
      <c r="F121" s="28">
        <f t="shared" si="13"/>
        <v>0</v>
      </c>
      <c r="G121" s="28">
        <f t="shared" si="14"/>
        <v>0</v>
      </c>
      <c r="H121" s="28">
        <f t="shared" si="15"/>
        <v>0</v>
      </c>
    </row>
    <row r="122" spans="1:8" x14ac:dyDescent="0.2">
      <c r="A122" s="58">
        <f>+'A - Payment Stream (Part A)'!A99</f>
        <v>0</v>
      </c>
      <c r="B122" s="13">
        <v>92</v>
      </c>
      <c r="C122" s="90"/>
      <c r="D122" s="90"/>
      <c r="E122" s="27">
        <f t="shared" si="16"/>
        <v>0</v>
      </c>
      <c r="F122" s="28">
        <f t="shared" si="13"/>
        <v>0</v>
      </c>
      <c r="G122" s="28">
        <f t="shared" si="14"/>
        <v>0</v>
      </c>
      <c r="H122" s="28">
        <f t="shared" si="15"/>
        <v>0</v>
      </c>
    </row>
    <row r="123" spans="1:8" x14ac:dyDescent="0.2">
      <c r="A123" s="58">
        <f>+'A - Payment Stream (Part A)'!A100</f>
        <v>0</v>
      </c>
      <c r="B123" s="13">
        <v>93</v>
      </c>
      <c r="C123" s="90"/>
      <c r="D123" s="90"/>
      <c r="E123" s="27">
        <f t="shared" si="16"/>
        <v>0</v>
      </c>
      <c r="F123" s="28">
        <f t="shared" si="13"/>
        <v>0</v>
      </c>
      <c r="G123" s="28">
        <f t="shared" si="14"/>
        <v>0</v>
      </c>
      <c r="H123" s="28">
        <f t="shared" si="15"/>
        <v>0</v>
      </c>
    </row>
    <row r="124" spans="1:8" x14ac:dyDescent="0.2">
      <c r="A124" s="58">
        <f>+'A - Payment Stream (Part A)'!A101</f>
        <v>0</v>
      </c>
      <c r="B124" s="13">
        <v>94</v>
      </c>
      <c r="C124" s="90"/>
      <c r="D124" s="90"/>
      <c r="E124" s="27">
        <f t="shared" si="16"/>
        <v>0</v>
      </c>
      <c r="F124" s="28">
        <f t="shared" si="13"/>
        <v>0</v>
      </c>
      <c r="G124" s="28">
        <f t="shared" si="14"/>
        <v>0</v>
      </c>
      <c r="H124" s="28">
        <f t="shared" si="15"/>
        <v>0</v>
      </c>
    </row>
    <row r="125" spans="1:8" x14ac:dyDescent="0.2">
      <c r="A125" s="58">
        <f>+'A - Payment Stream (Part A)'!A102</f>
        <v>0</v>
      </c>
      <c r="B125" s="13">
        <v>95</v>
      </c>
      <c r="C125" s="90"/>
      <c r="D125" s="90"/>
      <c r="E125" s="27">
        <f t="shared" si="16"/>
        <v>0</v>
      </c>
      <c r="F125" s="28">
        <f t="shared" si="13"/>
        <v>0</v>
      </c>
      <c r="G125" s="28">
        <f t="shared" si="14"/>
        <v>0</v>
      </c>
      <c r="H125" s="28">
        <f t="shared" si="15"/>
        <v>0</v>
      </c>
    </row>
    <row r="126" spans="1:8" x14ac:dyDescent="0.2">
      <c r="A126" s="58">
        <f>+'A - Payment Stream (Part A)'!A103</f>
        <v>0</v>
      </c>
      <c r="B126" s="13">
        <v>96</v>
      </c>
      <c r="C126" s="90"/>
      <c r="D126" s="90"/>
      <c r="E126" s="27">
        <f t="shared" si="16"/>
        <v>0</v>
      </c>
      <c r="F126" s="28">
        <f t="shared" si="13"/>
        <v>0</v>
      </c>
      <c r="G126" s="28">
        <f t="shared" si="14"/>
        <v>0</v>
      </c>
      <c r="H126" s="28">
        <f t="shared" si="15"/>
        <v>0</v>
      </c>
    </row>
    <row r="127" spans="1:8" x14ac:dyDescent="0.2">
      <c r="A127" s="58">
        <f>+'A - Payment Stream (Part A)'!A104</f>
        <v>0</v>
      </c>
      <c r="B127" s="13">
        <v>97</v>
      </c>
      <c r="C127" s="90"/>
      <c r="D127" s="90"/>
      <c r="E127" s="27">
        <f t="shared" si="16"/>
        <v>0</v>
      </c>
      <c r="F127" s="28">
        <f t="shared" si="13"/>
        <v>0</v>
      </c>
      <c r="G127" s="28">
        <f t="shared" si="14"/>
        <v>0</v>
      </c>
      <c r="H127" s="28">
        <f t="shared" si="15"/>
        <v>0</v>
      </c>
    </row>
    <row r="128" spans="1:8" x14ac:dyDescent="0.2">
      <c r="A128" s="58">
        <f>+'A - Payment Stream (Part A)'!A105</f>
        <v>0</v>
      </c>
      <c r="B128" s="13">
        <v>98</v>
      </c>
      <c r="C128" s="90"/>
      <c r="D128" s="90"/>
      <c r="E128" s="27">
        <f t="shared" si="16"/>
        <v>0</v>
      </c>
      <c r="F128" s="28">
        <f t="shared" si="13"/>
        <v>0</v>
      </c>
      <c r="G128" s="28">
        <f t="shared" si="14"/>
        <v>0</v>
      </c>
      <c r="H128" s="28">
        <f t="shared" si="15"/>
        <v>0</v>
      </c>
    </row>
    <row r="129" spans="1:8" x14ac:dyDescent="0.2">
      <c r="A129" s="58">
        <f>+'A - Payment Stream (Part A)'!A106</f>
        <v>0</v>
      </c>
      <c r="B129" s="13">
        <v>99</v>
      </c>
      <c r="C129" s="90"/>
      <c r="D129" s="90"/>
      <c r="E129" s="27">
        <f t="shared" si="16"/>
        <v>0</v>
      </c>
      <c r="F129" s="28">
        <f t="shared" si="13"/>
        <v>0</v>
      </c>
      <c r="G129" s="28">
        <f t="shared" si="14"/>
        <v>0</v>
      </c>
      <c r="H129" s="28">
        <f t="shared" si="15"/>
        <v>0</v>
      </c>
    </row>
    <row r="130" spans="1:8" x14ac:dyDescent="0.2">
      <c r="A130" s="58">
        <f>+'A - Payment Stream (Part A)'!A107</f>
        <v>0</v>
      </c>
      <c r="B130" s="13">
        <v>100</v>
      </c>
      <c r="C130" s="90"/>
      <c r="D130" s="90"/>
      <c r="E130" s="27">
        <f t="shared" si="16"/>
        <v>0</v>
      </c>
      <c r="F130" s="28">
        <f t="shared" si="13"/>
        <v>0</v>
      </c>
      <c r="G130" s="28">
        <f t="shared" si="14"/>
        <v>0</v>
      </c>
      <c r="H130" s="28">
        <f t="shared" si="15"/>
        <v>0</v>
      </c>
    </row>
    <row r="131" spans="1:8" x14ac:dyDescent="0.2">
      <c r="A131" s="58">
        <f>+'A - Payment Stream (Part A)'!A108</f>
        <v>0</v>
      </c>
      <c r="B131" s="13">
        <v>101</v>
      </c>
      <c r="C131" s="90"/>
      <c r="D131" s="90"/>
      <c r="E131" s="27">
        <f t="shared" si="16"/>
        <v>0</v>
      </c>
      <c r="F131" s="28">
        <f t="shared" ref="F131:F148" si="17">+$C$26*H130</f>
        <v>0</v>
      </c>
      <c r="G131" s="28">
        <f t="shared" ref="G131:G150" si="18">+E131-F131</f>
        <v>0</v>
      </c>
      <c r="H131" s="28">
        <f t="shared" ref="H131:H148" si="19">+H130-G131</f>
        <v>0</v>
      </c>
    </row>
    <row r="132" spans="1:8" x14ac:dyDescent="0.2">
      <c r="A132" s="58">
        <f>+'A - Payment Stream (Part A)'!A109</f>
        <v>0</v>
      </c>
      <c r="B132" s="13">
        <v>102</v>
      </c>
      <c r="C132" s="90"/>
      <c r="D132" s="90"/>
      <c r="E132" s="27">
        <f t="shared" si="16"/>
        <v>0</v>
      </c>
      <c r="F132" s="28">
        <f t="shared" si="17"/>
        <v>0</v>
      </c>
      <c r="G132" s="28">
        <f t="shared" si="18"/>
        <v>0</v>
      </c>
      <c r="H132" s="28">
        <f t="shared" si="19"/>
        <v>0</v>
      </c>
    </row>
    <row r="133" spans="1:8" x14ac:dyDescent="0.2">
      <c r="A133" s="58">
        <f>+'A - Payment Stream (Part A)'!A110</f>
        <v>0</v>
      </c>
      <c r="B133" s="13">
        <v>103</v>
      </c>
      <c r="C133" s="90"/>
      <c r="D133" s="90"/>
      <c r="E133" s="27">
        <f t="shared" si="16"/>
        <v>0</v>
      </c>
      <c r="F133" s="28">
        <f t="shared" si="17"/>
        <v>0</v>
      </c>
      <c r="G133" s="28">
        <f t="shared" si="18"/>
        <v>0</v>
      </c>
      <c r="H133" s="28">
        <f t="shared" si="19"/>
        <v>0</v>
      </c>
    </row>
    <row r="134" spans="1:8" x14ac:dyDescent="0.2">
      <c r="A134" s="58">
        <f>+'A - Payment Stream (Part A)'!A111</f>
        <v>0</v>
      </c>
      <c r="B134" s="13">
        <v>104</v>
      </c>
      <c r="C134" s="90"/>
      <c r="D134" s="90"/>
      <c r="E134" s="27">
        <f t="shared" si="16"/>
        <v>0</v>
      </c>
      <c r="F134" s="28">
        <f t="shared" si="17"/>
        <v>0</v>
      </c>
      <c r="G134" s="28">
        <f t="shared" si="18"/>
        <v>0</v>
      </c>
      <c r="H134" s="28">
        <f t="shared" si="19"/>
        <v>0</v>
      </c>
    </row>
    <row r="135" spans="1:8" x14ac:dyDescent="0.2">
      <c r="A135" s="58">
        <f>+'A - Payment Stream (Part A)'!A112</f>
        <v>0</v>
      </c>
      <c r="B135" s="13">
        <v>105</v>
      </c>
      <c r="C135" s="90"/>
      <c r="D135" s="90"/>
      <c r="E135" s="27">
        <f t="shared" si="16"/>
        <v>0</v>
      </c>
      <c r="F135" s="28">
        <f t="shared" si="17"/>
        <v>0</v>
      </c>
      <c r="G135" s="28">
        <f t="shared" si="18"/>
        <v>0</v>
      </c>
      <c r="H135" s="28">
        <f t="shared" si="19"/>
        <v>0</v>
      </c>
    </row>
    <row r="136" spans="1:8" x14ac:dyDescent="0.2">
      <c r="A136" s="58">
        <f>+'A - Payment Stream (Part A)'!A113</f>
        <v>0</v>
      </c>
      <c r="B136" s="13">
        <v>106</v>
      </c>
      <c r="C136" s="90"/>
      <c r="D136" s="90"/>
      <c r="E136" s="27">
        <f t="shared" si="16"/>
        <v>0</v>
      </c>
      <c r="F136" s="28">
        <f t="shared" si="17"/>
        <v>0</v>
      </c>
      <c r="G136" s="28">
        <f t="shared" si="18"/>
        <v>0</v>
      </c>
      <c r="H136" s="28">
        <f t="shared" si="19"/>
        <v>0</v>
      </c>
    </row>
    <row r="137" spans="1:8" x14ac:dyDescent="0.2">
      <c r="A137" s="58">
        <f>+'A - Payment Stream (Part A)'!A114</f>
        <v>0</v>
      </c>
      <c r="B137" s="13">
        <v>107</v>
      </c>
      <c r="C137" s="90"/>
      <c r="D137" s="90"/>
      <c r="E137" s="27">
        <f t="shared" si="16"/>
        <v>0</v>
      </c>
      <c r="F137" s="28">
        <f t="shared" si="17"/>
        <v>0</v>
      </c>
      <c r="G137" s="28">
        <f t="shared" si="18"/>
        <v>0</v>
      </c>
      <c r="H137" s="28">
        <f t="shared" si="19"/>
        <v>0</v>
      </c>
    </row>
    <row r="138" spans="1:8" x14ac:dyDescent="0.2">
      <c r="A138" s="58">
        <f>+'A - Payment Stream (Part A)'!A115</f>
        <v>0</v>
      </c>
      <c r="B138" s="13">
        <v>108</v>
      </c>
      <c r="C138" s="90"/>
      <c r="D138" s="90"/>
      <c r="E138" s="27">
        <f t="shared" si="16"/>
        <v>0</v>
      </c>
      <c r="F138" s="28">
        <f t="shared" si="17"/>
        <v>0</v>
      </c>
      <c r="G138" s="28">
        <f t="shared" si="18"/>
        <v>0</v>
      </c>
      <c r="H138" s="28">
        <f t="shared" si="19"/>
        <v>0</v>
      </c>
    </row>
    <row r="139" spans="1:8" x14ac:dyDescent="0.2">
      <c r="A139" s="58">
        <f>+'A - Payment Stream (Part A)'!A116</f>
        <v>0</v>
      </c>
      <c r="B139" s="13">
        <v>109</v>
      </c>
      <c r="C139" s="90"/>
      <c r="D139" s="90"/>
      <c r="E139" s="27">
        <f t="shared" si="16"/>
        <v>0</v>
      </c>
      <c r="F139" s="28">
        <f t="shared" si="17"/>
        <v>0</v>
      </c>
      <c r="G139" s="28">
        <f t="shared" si="18"/>
        <v>0</v>
      </c>
      <c r="H139" s="28">
        <f t="shared" si="19"/>
        <v>0</v>
      </c>
    </row>
    <row r="140" spans="1:8" x14ac:dyDescent="0.2">
      <c r="A140" s="58">
        <f>+'A - Payment Stream (Part A)'!A117</f>
        <v>0</v>
      </c>
      <c r="B140" s="13">
        <v>110</v>
      </c>
      <c r="C140" s="90"/>
      <c r="D140" s="90"/>
      <c r="E140" s="27">
        <f t="shared" si="16"/>
        <v>0</v>
      </c>
      <c r="F140" s="28">
        <f t="shared" si="17"/>
        <v>0</v>
      </c>
      <c r="G140" s="28">
        <f t="shared" si="18"/>
        <v>0</v>
      </c>
      <c r="H140" s="28">
        <f t="shared" si="19"/>
        <v>0</v>
      </c>
    </row>
    <row r="141" spans="1:8" x14ac:dyDescent="0.2">
      <c r="A141" s="58">
        <f>+'A - Payment Stream (Part A)'!A118</f>
        <v>0</v>
      </c>
      <c r="B141" s="13">
        <v>111</v>
      </c>
      <c r="C141" s="90"/>
      <c r="D141" s="90"/>
      <c r="E141" s="27">
        <f t="shared" si="16"/>
        <v>0</v>
      </c>
      <c r="F141" s="28">
        <f t="shared" si="17"/>
        <v>0</v>
      </c>
      <c r="G141" s="28">
        <f t="shared" si="18"/>
        <v>0</v>
      </c>
      <c r="H141" s="28">
        <f t="shared" si="19"/>
        <v>0</v>
      </c>
    </row>
    <row r="142" spans="1:8" x14ac:dyDescent="0.2">
      <c r="A142" s="58">
        <f>+'A - Payment Stream (Part A)'!A119</f>
        <v>0</v>
      </c>
      <c r="B142" s="13">
        <v>112</v>
      </c>
      <c r="C142" s="90"/>
      <c r="D142" s="90"/>
      <c r="E142" s="27">
        <f t="shared" si="16"/>
        <v>0</v>
      </c>
      <c r="F142" s="28">
        <f t="shared" si="17"/>
        <v>0</v>
      </c>
      <c r="G142" s="28">
        <f t="shared" si="18"/>
        <v>0</v>
      </c>
      <c r="H142" s="28">
        <f t="shared" si="19"/>
        <v>0</v>
      </c>
    </row>
    <row r="143" spans="1:8" x14ac:dyDescent="0.2">
      <c r="A143" s="58">
        <f>+'A - Payment Stream (Part A)'!A120</f>
        <v>0</v>
      </c>
      <c r="B143" s="13">
        <v>113</v>
      </c>
      <c r="C143" s="90"/>
      <c r="D143" s="90"/>
      <c r="E143" s="27">
        <f t="shared" si="16"/>
        <v>0</v>
      </c>
      <c r="F143" s="28">
        <f t="shared" si="17"/>
        <v>0</v>
      </c>
      <c r="G143" s="28">
        <f t="shared" si="18"/>
        <v>0</v>
      </c>
      <c r="H143" s="28">
        <f t="shared" si="19"/>
        <v>0</v>
      </c>
    </row>
    <row r="144" spans="1:8" x14ac:dyDescent="0.2">
      <c r="A144" s="58">
        <f>+'A - Payment Stream (Part A)'!A121</f>
        <v>0</v>
      </c>
      <c r="B144" s="13">
        <v>114</v>
      </c>
      <c r="C144" s="90"/>
      <c r="D144" s="90"/>
      <c r="E144" s="27">
        <f t="shared" si="16"/>
        <v>0</v>
      </c>
      <c r="F144" s="28">
        <f t="shared" si="17"/>
        <v>0</v>
      </c>
      <c r="G144" s="28">
        <f t="shared" si="18"/>
        <v>0</v>
      </c>
      <c r="H144" s="28">
        <f t="shared" si="19"/>
        <v>0</v>
      </c>
    </row>
    <row r="145" spans="1:8" x14ac:dyDescent="0.2">
      <c r="A145" s="58">
        <f>+'A - Payment Stream (Part A)'!A122</f>
        <v>0</v>
      </c>
      <c r="B145" s="13">
        <v>115</v>
      </c>
      <c r="C145" s="90"/>
      <c r="D145" s="90"/>
      <c r="E145" s="27">
        <f t="shared" si="16"/>
        <v>0</v>
      </c>
      <c r="F145" s="28">
        <f t="shared" si="17"/>
        <v>0</v>
      </c>
      <c r="G145" s="28">
        <f t="shared" si="18"/>
        <v>0</v>
      </c>
      <c r="H145" s="28">
        <f t="shared" si="19"/>
        <v>0</v>
      </c>
    </row>
    <row r="146" spans="1:8" x14ac:dyDescent="0.2">
      <c r="A146" s="58">
        <f>+'A - Payment Stream (Part A)'!A123</f>
        <v>0</v>
      </c>
      <c r="B146" s="13">
        <v>116</v>
      </c>
      <c r="C146" s="90"/>
      <c r="D146" s="90"/>
      <c r="E146" s="27">
        <f t="shared" si="16"/>
        <v>0</v>
      </c>
      <c r="F146" s="28">
        <f t="shared" si="17"/>
        <v>0</v>
      </c>
      <c r="G146" s="28">
        <f t="shared" si="18"/>
        <v>0</v>
      </c>
      <c r="H146" s="28">
        <f t="shared" si="19"/>
        <v>0</v>
      </c>
    </row>
    <row r="147" spans="1:8" x14ac:dyDescent="0.2">
      <c r="A147" s="58">
        <f>+'A - Payment Stream (Part A)'!A124</f>
        <v>0</v>
      </c>
      <c r="B147" s="13">
        <v>117</v>
      </c>
      <c r="C147" s="90"/>
      <c r="D147" s="90"/>
      <c r="E147" s="27">
        <f t="shared" si="16"/>
        <v>0</v>
      </c>
      <c r="F147" s="28">
        <f t="shared" si="17"/>
        <v>0</v>
      </c>
      <c r="G147" s="28">
        <f t="shared" si="18"/>
        <v>0</v>
      </c>
      <c r="H147" s="28">
        <f t="shared" si="19"/>
        <v>0</v>
      </c>
    </row>
    <row r="148" spans="1:8" x14ac:dyDescent="0.2">
      <c r="A148" s="58">
        <f>+'A - Payment Stream (Part A)'!A125</f>
        <v>0</v>
      </c>
      <c r="B148" s="13">
        <v>118</v>
      </c>
      <c r="C148" s="90"/>
      <c r="D148" s="90"/>
      <c r="E148" s="27">
        <f t="shared" si="16"/>
        <v>0</v>
      </c>
      <c r="F148" s="28">
        <f t="shared" si="17"/>
        <v>0</v>
      </c>
      <c r="G148" s="28">
        <f t="shared" si="18"/>
        <v>0</v>
      </c>
      <c r="H148" s="28">
        <f t="shared" si="19"/>
        <v>0</v>
      </c>
    </row>
    <row r="149" spans="1:8" x14ac:dyDescent="0.2">
      <c r="A149" s="58">
        <f>+'A - Payment Stream (Part A)'!A126</f>
        <v>0</v>
      </c>
      <c r="B149" s="13">
        <v>119</v>
      </c>
      <c r="C149" s="90"/>
      <c r="D149" s="90"/>
      <c r="E149" s="27"/>
      <c r="F149" s="28"/>
      <c r="G149" s="28"/>
      <c r="H149" s="28"/>
    </row>
    <row r="150" spans="1:8" x14ac:dyDescent="0.2">
      <c r="A150" s="58">
        <f>+'A - Payment Stream (Part A)'!A127</f>
        <v>0</v>
      </c>
      <c r="B150" s="13">
        <v>120</v>
      </c>
      <c r="C150" s="90"/>
      <c r="D150" s="90"/>
      <c r="E150" s="27">
        <f t="shared" si="16"/>
        <v>0</v>
      </c>
      <c r="F150" s="28">
        <f>+$C$26*H148</f>
        <v>0</v>
      </c>
      <c r="G150" s="28">
        <f t="shared" si="18"/>
        <v>0</v>
      </c>
      <c r="H150" s="28">
        <f>+H148-G150</f>
        <v>0</v>
      </c>
    </row>
    <row r="151" spans="1:8" ht="13.5" thickBot="1" x14ac:dyDescent="0.25">
      <c r="B151" s="15" t="s">
        <v>311</v>
      </c>
      <c r="C151" s="87">
        <f>SUM(C31:C150)</f>
        <v>0</v>
      </c>
      <c r="D151" s="87">
        <f>SUM(D31:D150)</f>
        <v>0</v>
      </c>
      <c r="E151" s="87">
        <f>SUM(E31:E150)</f>
        <v>0</v>
      </c>
      <c r="F151" s="87">
        <f>SUM(F31:F150)</f>
        <v>0</v>
      </c>
      <c r="G151" s="87">
        <f>SUM(G31:G150)</f>
        <v>0</v>
      </c>
      <c r="H151" s="17"/>
    </row>
    <row r="152" spans="1:8" ht="13.5" thickTop="1" x14ac:dyDescent="0.2">
      <c r="B152" s="18"/>
      <c r="E152" s="16"/>
      <c r="H152" s="17"/>
    </row>
    <row r="153" spans="1:8" x14ac:dyDescent="0.2">
      <c r="B153" s="5"/>
      <c r="D153" s="29" t="s">
        <v>318</v>
      </c>
      <c r="E153" s="16">
        <f>NPV(C26,E31:E150)</f>
        <v>0</v>
      </c>
      <c r="H153" s="17"/>
    </row>
    <row r="154" spans="1:8" x14ac:dyDescent="0.2">
      <c r="B154" s="5"/>
      <c r="D154" s="30"/>
      <c r="E154" s="16"/>
      <c r="H154" s="17"/>
    </row>
    <row r="155" spans="1:8" ht="15" x14ac:dyDescent="0.35">
      <c r="D155" s="16"/>
      <c r="E155" s="19"/>
      <c r="G155" s="20"/>
      <c r="H155" s="20"/>
    </row>
  </sheetData>
  <sheetProtection password="C4AE" sheet="1" objects="1" scenarios="1" formatCells="0" formatColumns="0" formatRows="0"/>
  <mergeCells count="16">
    <mergeCell ref="G4:H4"/>
    <mergeCell ref="G5:H5"/>
    <mergeCell ref="A4:B4"/>
    <mergeCell ref="A5:B5"/>
    <mergeCell ref="E4:F4"/>
    <mergeCell ref="E5:F5"/>
    <mergeCell ref="C4:D4"/>
    <mergeCell ref="C5:D5"/>
    <mergeCell ref="B1:D1"/>
    <mergeCell ref="B3:D3"/>
    <mergeCell ref="B2:D2"/>
    <mergeCell ref="G3:H3"/>
    <mergeCell ref="G2:H2"/>
    <mergeCell ref="E1:H1"/>
    <mergeCell ref="E2:F2"/>
    <mergeCell ref="E3:F3"/>
  </mergeCells>
  <phoneticPr fontId="0" type="noConversion"/>
  <pageMargins left="0.75" right="0.75" top="0.99" bottom="1" header="0.5" footer="0.5"/>
  <pageSetup scale="72" fitToHeight="4" orientation="portrait" r:id="rId1"/>
  <headerFooter alignWithMargins="0">
    <oddHeader>&amp;C&amp;"Tahoma,Regular"National Oceanic and Atmosperic Administration (NOAA)
Personal Property Lease Determination Worksheet</oddHeader>
    <oddFooter>&amp;L&amp;"Tahoma,Regular"&amp;10&amp;A&amp;R&amp;"Tahoma,Regular"&amp;10Page &amp;P of &amp;N
Template Revised February 2021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N361"/>
  <sheetViews>
    <sheetView view="pageBreakPreview" topLeftCell="A10" zoomScale="115" zoomScaleNormal="100" zoomScaleSheetLayoutView="115" workbookViewId="0">
      <selection activeCell="C43" sqref="C43:C44"/>
    </sheetView>
  </sheetViews>
  <sheetFormatPr defaultRowHeight="13.7" customHeight="1" x14ac:dyDescent="0.25"/>
  <cols>
    <col min="1" max="1" width="3.75" style="50" customWidth="1"/>
    <col min="2" max="2" width="2.375" style="50" customWidth="1"/>
    <col min="3" max="3" width="4.625" style="50" customWidth="1"/>
    <col min="4" max="4" width="2.375" style="50" customWidth="1"/>
    <col min="5" max="5" width="4.625" style="50" customWidth="1"/>
    <col min="6" max="6" width="3.875" style="50" customWidth="1"/>
    <col min="7" max="7" width="9.875" style="50" customWidth="1"/>
    <col min="8" max="8" width="12.625" style="50" customWidth="1"/>
    <col min="9" max="9" width="11" style="50" customWidth="1"/>
    <col min="10" max="10" width="1.625" style="50" customWidth="1"/>
    <col min="11" max="11" width="9.625" style="50" customWidth="1"/>
    <col min="12" max="12" width="10.125" style="50" customWidth="1"/>
    <col min="13" max="13" width="9.875" style="50" customWidth="1"/>
    <col min="14" max="14" width="13.125" style="50" customWidth="1"/>
    <col min="15" max="16384" width="9" style="50"/>
  </cols>
  <sheetData>
    <row r="1" spans="1:14" ht="13.7" customHeight="1" x14ac:dyDescent="0.25">
      <c r="A1" s="181" t="s">
        <v>55</v>
      </c>
      <c r="B1" s="181"/>
      <c r="C1" s="181"/>
      <c r="D1" s="181"/>
      <c r="E1" s="181"/>
      <c r="F1" s="181"/>
      <c r="G1" s="212">
        <f>+'Worksheet - Part A'!G1</f>
        <v>0</v>
      </c>
      <c r="H1" s="212"/>
      <c r="I1" s="212"/>
      <c r="J1" s="212"/>
      <c r="K1" s="212"/>
      <c r="L1" s="212"/>
      <c r="M1" s="212"/>
      <c r="N1" s="212"/>
    </row>
    <row r="2" spans="1:14" ht="13.7" customHeight="1" x14ac:dyDescent="0.25">
      <c r="A2" s="264"/>
      <c r="B2" s="264"/>
      <c r="C2" s="264"/>
      <c r="D2" s="264"/>
      <c r="E2" s="264"/>
      <c r="F2" s="264"/>
      <c r="G2" s="264"/>
      <c r="H2" s="264"/>
      <c r="I2" s="264"/>
      <c r="J2" s="264"/>
      <c r="K2" s="264"/>
      <c r="L2" s="264"/>
      <c r="M2" s="264"/>
      <c r="N2" s="264"/>
    </row>
    <row r="3" spans="1:14" ht="13.7" customHeight="1" x14ac:dyDescent="0.25">
      <c r="A3" s="181" t="s">
        <v>58</v>
      </c>
      <c r="B3" s="181"/>
      <c r="C3" s="181"/>
      <c r="D3" s="181"/>
      <c r="E3" s="181"/>
      <c r="F3" s="181"/>
      <c r="G3" s="212">
        <f>+'Worksheet - Part A'!G3</f>
        <v>0</v>
      </c>
      <c r="H3" s="212"/>
      <c r="I3" s="212"/>
      <c r="J3" s="212"/>
      <c r="K3" s="212"/>
      <c r="L3" s="212"/>
      <c r="M3" s="212"/>
      <c r="N3" s="212"/>
    </row>
    <row r="4" spans="1:14" ht="13.7" customHeight="1" x14ac:dyDescent="0.25">
      <c r="A4" s="264"/>
      <c r="B4" s="264"/>
      <c r="C4" s="264"/>
      <c r="D4" s="264"/>
      <c r="E4" s="264"/>
      <c r="F4" s="264"/>
      <c r="G4" s="264"/>
      <c r="H4" s="264"/>
      <c r="I4" s="264"/>
      <c r="J4" s="264"/>
      <c r="K4" s="264"/>
      <c r="L4" s="264"/>
      <c r="M4" s="264"/>
      <c r="N4" s="264"/>
    </row>
    <row r="5" spans="1:14" ht="13.7" customHeight="1" x14ac:dyDescent="0.25">
      <c r="A5" s="264" t="s">
        <v>221</v>
      </c>
      <c r="B5" s="264"/>
      <c r="C5" s="264"/>
      <c r="D5" s="264"/>
      <c r="E5" s="264"/>
      <c r="F5" s="264"/>
      <c r="G5" s="264"/>
      <c r="H5" s="264"/>
      <c r="I5" s="264"/>
      <c r="J5" s="264"/>
      <c r="K5" s="264"/>
      <c r="L5" s="264"/>
      <c r="M5" s="264"/>
      <c r="N5" s="264"/>
    </row>
    <row r="6" spans="1:14" ht="13.7" customHeight="1" x14ac:dyDescent="0.25">
      <c r="A6" s="264"/>
      <c r="B6" s="264"/>
      <c r="C6" s="264"/>
      <c r="D6" s="264"/>
      <c r="E6" s="264"/>
      <c r="F6" s="264"/>
      <c r="G6" s="264"/>
      <c r="H6" s="264"/>
      <c r="I6" s="264"/>
      <c r="J6" s="264"/>
      <c r="K6" s="264"/>
      <c r="L6" s="264"/>
      <c r="M6" s="264"/>
      <c r="N6" s="264"/>
    </row>
    <row r="7" spans="1:14" ht="13.7" customHeight="1" x14ac:dyDescent="0.25">
      <c r="A7" s="212">
        <f>+'Worksheet - Part A'!A6</f>
        <v>0</v>
      </c>
      <c r="B7" s="212"/>
      <c r="C7" s="212"/>
      <c r="D7" s="212"/>
      <c r="E7" s="212"/>
      <c r="F7" s="212"/>
      <c r="G7" s="212"/>
      <c r="H7" s="212"/>
      <c r="I7" s="212"/>
      <c r="J7" s="212"/>
      <c r="K7" s="212"/>
      <c r="L7" s="212"/>
      <c r="M7" s="212"/>
      <c r="N7" s="212"/>
    </row>
    <row r="8" spans="1:14" ht="13.7" customHeight="1" x14ac:dyDescent="0.25">
      <c r="A8" s="212">
        <f>+'Worksheet - Part A'!A7</f>
        <v>0</v>
      </c>
      <c r="B8" s="212"/>
      <c r="C8" s="212"/>
      <c r="D8" s="212"/>
      <c r="E8" s="212"/>
      <c r="F8" s="212"/>
      <c r="G8" s="212"/>
      <c r="H8" s="212"/>
      <c r="I8" s="212"/>
      <c r="J8" s="212"/>
      <c r="K8" s="212"/>
      <c r="L8" s="212"/>
      <c r="M8" s="212"/>
      <c r="N8" s="212"/>
    </row>
    <row r="9" spans="1:14" ht="13.7" customHeight="1" x14ac:dyDescent="0.25">
      <c r="A9" s="212">
        <f>+'Worksheet - Part A'!A8</f>
        <v>0</v>
      </c>
      <c r="B9" s="212"/>
      <c r="C9" s="212"/>
      <c r="D9" s="212"/>
      <c r="E9" s="212"/>
      <c r="F9" s="212"/>
      <c r="G9" s="212"/>
      <c r="H9" s="212"/>
      <c r="I9" s="212"/>
      <c r="J9" s="212"/>
      <c r="K9" s="212"/>
      <c r="L9" s="212"/>
      <c r="M9" s="212"/>
      <c r="N9" s="212"/>
    </row>
    <row r="10" spans="1:14" ht="13.7" customHeight="1" x14ac:dyDescent="0.25">
      <c r="A10" s="212">
        <f>+'Worksheet - Part A'!A9</f>
        <v>0</v>
      </c>
      <c r="B10" s="212"/>
      <c r="C10" s="212"/>
      <c r="D10" s="212"/>
      <c r="E10" s="212"/>
      <c r="F10" s="212"/>
      <c r="G10" s="212"/>
      <c r="H10" s="212"/>
      <c r="I10" s="212"/>
      <c r="J10" s="212"/>
      <c r="K10" s="212"/>
      <c r="L10" s="212"/>
      <c r="M10" s="212"/>
      <c r="N10" s="212"/>
    </row>
    <row r="11" spans="1:14" ht="13.7" customHeight="1" x14ac:dyDescent="0.25">
      <c r="A11" s="263"/>
      <c r="B11" s="263"/>
      <c r="C11" s="263"/>
      <c r="D11" s="263"/>
      <c r="E11" s="263"/>
      <c r="F11" s="263"/>
      <c r="G11" s="263"/>
      <c r="H11" s="263"/>
      <c r="I11" s="263"/>
      <c r="J11" s="263"/>
      <c r="K11" s="263"/>
      <c r="L11" s="263"/>
      <c r="M11" s="263"/>
      <c r="N11" s="263"/>
    </row>
    <row r="12" spans="1:14" ht="13.7" customHeight="1" x14ac:dyDescent="0.25">
      <c r="A12" s="181" t="s">
        <v>204</v>
      </c>
      <c r="B12" s="181"/>
      <c r="C12" s="181"/>
      <c r="D12" s="181"/>
      <c r="E12" s="181"/>
      <c r="F12" s="181"/>
      <c r="G12" s="181"/>
      <c r="H12" s="181"/>
      <c r="I12" s="181"/>
      <c r="J12" s="181"/>
      <c r="K12" s="181"/>
      <c r="L12" s="181"/>
      <c r="M12" s="181"/>
      <c r="N12" s="181"/>
    </row>
    <row r="13" spans="1:14" ht="13.7" customHeight="1" x14ac:dyDescent="0.25">
      <c r="A13" s="181"/>
      <c r="B13" s="181"/>
      <c r="C13" s="181"/>
      <c r="D13" s="181"/>
      <c r="E13" s="181"/>
      <c r="F13" s="181"/>
      <c r="G13" s="181"/>
      <c r="H13" s="181"/>
      <c r="I13" s="181"/>
      <c r="J13" s="181"/>
      <c r="K13" s="181"/>
      <c r="L13" s="181"/>
      <c r="M13" s="181"/>
      <c r="N13" s="181"/>
    </row>
    <row r="14" spans="1:14" ht="13.7" customHeight="1" x14ac:dyDescent="0.25">
      <c r="A14" s="181"/>
      <c r="B14" s="181"/>
      <c r="C14" s="181"/>
      <c r="D14" s="181"/>
      <c r="E14" s="181"/>
      <c r="F14" s="181"/>
      <c r="G14" s="181"/>
      <c r="H14" s="181"/>
      <c r="I14" s="181"/>
      <c r="J14" s="181"/>
      <c r="K14" s="181"/>
      <c r="L14" s="181"/>
      <c r="M14" s="181"/>
      <c r="N14" s="181"/>
    </row>
    <row r="15" spans="1:14" ht="13.7" customHeight="1" x14ac:dyDescent="0.25">
      <c r="A15" s="212">
        <f>+'Worksheet - Part A'!A14</f>
        <v>0</v>
      </c>
      <c r="B15" s="212"/>
      <c r="C15" s="212"/>
      <c r="D15" s="212"/>
      <c r="E15" s="212"/>
      <c r="F15" s="212"/>
      <c r="G15" s="212"/>
      <c r="H15" s="212"/>
      <c r="I15" s="212"/>
      <c r="J15" s="212"/>
      <c r="K15" s="212"/>
      <c r="L15" s="212"/>
      <c r="M15" s="212"/>
      <c r="N15" s="212"/>
    </row>
    <row r="16" spans="1:14" ht="13.7" customHeight="1" x14ac:dyDescent="0.25">
      <c r="A16" s="212">
        <f>+'Worksheet - Part A'!A15</f>
        <v>0</v>
      </c>
      <c r="B16" s="212"/>
      <c r="C16" s="212"/>
      <c r="D16" s="212"/>
      <c r="E16" s="212"/>
      <c r="F16" s="212"/>
      <c r="G16" s="212"/>
      <c r="H16" s="212"/>
      <c r="I16" s="212"/>
      <c r="J16" s="212"/>
      <c r="K16" s="212"/>
      <c r="L16" s="212"/>
      <c r="M16" s="212"/>
      <c r="N16" s="212"/>
    </row>
    <row r="17" spans="1:14" ht="13.7" customHeight="1" x14ac:dyDescent="0.25">
      <c r="A17" s="212">
        <f>+'Worksheet - Part A'!A16</f>
        <v>0</v>
      </c>
      <c r="B17" s="212"/>
      <c r="C17" s="212"/>
      <c r="D17" s="212"/>
      <c r="E17" s="212"/>
      <c r="F17" s="212"/>
      <c r="G17" s="212"/>
      <c r="H17" s="212"/>
      <c r="I17" s="212"/>
      <c r="J17" s="212"/>
      <c r="K17" s="212"/>
      <c r="L17" s="212"/>
      <c r="M17" s="212"/>
      <c r="N17" s="212"/>
    </row>
    <row r="18" spans="1:14" ht="13.7" customHeight="1" x14ac:dyDescent="0.25">
      <c r="A18" s="212">
        <f>+'Worksheet - Part A'!A17</f>
        <v>0</v>
      </c>
      <c r="B18" s="212"/>
      <c r="C18" s="212"/>
      <c r="D18" s="212"/>
      <c r="E18" s="212"/>
      <c r="F18" s="212"/>
      <c r="G18" s="212"/>
      <c r="H18" s="212"/>
      <c r="I18" s="212"/>
      <c r="J18" s="212"/>
      <c r="K18" s="212"/>
      <c r="L18" s="212"/>
      <c r="M18" s="212"/>
      <c r="N18" s="212"/>
    </row>
    <row r="19" spans="1:14" ht="13.7" customHeight="1" x14ac:dyDescent="0.25">
      <c r="A19" s="156"/>
      <c r="B19" s="156"/>
      <c r="C19" s="156"/>
      <c r="D19" s="156"/>
      <c r="E19" s="156"/>
      <c r="F19" s="156"/>
      <c r="G19" s="156"/>
      <c r="H19" s="156"/>
      <c r="I19" s="156"/>
      <c r="J19" s="156"/>
      <c r="K19" s="156"/>
      <c r="L19" s="156"/>
      <c r="M19" s="156"/>
      <c r="N19" s="156"/>
    </row>
    <row r="20" spans="1:14" ht="13.7" customHeight="1" x14ac:dyDescent="0.25">
      <c r="A20" s="157" t="s">
        <v>56</v>
      </c>
      <c r="B20" s="157"/>
      <c r="C20" s="157"/>
      <c r="D20" s="157"/>
      <c r="E20" s="157"/>
      <c r="F20" s="157"/>
      <c r="G20" s="157"/>
      <c r="H20" s="157"/>
      <c r="I20" s="157"/>
      <c r="J20" s="157"/>
      <c r="K20" s="157"/>
      <c r="L20" s="157"/>
      <c r="M20" s="157"/>
      <c r="N20" s="157"/>
    </row>
    <row r="21" spans="1:14" ht="13.7" customHeight="1" x14ac:dyDescent="0.25">
      <c r="A21" s="157"/>
      <c r="B21" s="157"/>
      <c r="C21" s="157"/>
      <c r="D21" s="157"/>
      <c r="E21" s="157"/>
      <c r="F21" s="157"/>
      <c r="G21" s="157"/>
      <c r="H21" s="157"/>
      <c r="I21" s="157"/>
      <c r="J21" s="157"/>
      <c r="K21" s="157"/>
      <c r="L21" s="157"/>
      <c r="M21" s="157"/>
      <c r="N21" s="157"/>
    </row>
    <row r="22" spans="1:14" ht="13.7" customHeight="1" x14ac:dyDescent="0.25">
      <c r="A22" s="157"/>
      <c r="B22" s="157"/>
      <c r="C22" s="157"/>
      <c r="D22" s="157"/>
      <c r="E22" s="157"/>
      <c r="F22" s="157"/>
      <c r="G22" s="157"/>
      <c r="H22" s="157"/>
      <c r="I22" s="157"/>
      <c r="J22" s="157"/>
      <c r="K22" s="157"/>
      <c r="L22" s="157"/>
      <c r="M22" s="157"/>
      <c r="N22" s="157"/>
    </row>
    <row r="23" spans="1:14" ht="13.7" customHeight="1" x14ac:dyDescent="0.25">
      <c r="A23" s="157"/>
      <c r="B23" s="157"/>
      <c r="C23" s="157"/>
      <c r="D23" s="157"/>
      <c r="E23" s="157"/>
      <c r="F23" s="157"/>
      <c r="G23" s="157"/>
      <c r="H23" s="157"/>
      <c r="I23" s="157"/>
      <c r="J23" s="157"/>
      <c r="K23" s="157"/>
      <c r="L23" s="157"/>
      <c r="M23" s="157"/>
      <c r="N23" s="157"/>
    </row>
    <row r="24" spans="1:14" ht="13.7" customHeight="1" x14ac:dyDescent="0.25">
      <c r="A24" s="157"/>
      <c r="B24" s="157"/>
      <c r="C24" s="157"/>
      <c r="D24" s="157"/>
      <c r="E24" s="157"/>
      <c r="F24" s="157"/>
      <c r="G24" s="157"/>
      <c r="H24" s="157"/>
      <c r="I24" s="157"/>
      <c r="J24" s="157"/>
      <c r="K24" s="157"/>
      <c r="L24" s="157"/>
      <c r="M24" s="157"/>
      <c r="N24" s="157"/>
    </row>
    <row r="25" spans="1:14" ht="13.7" customHeight="1" x14ac:dyDescent="0.25">
      <c r="A25" s="157" t="s">
        <v>280</v>
      </c>
      <c r="B25" s="157"/>
      <c r="C25" s="157"/>
      <c r="D25" s="157"/>
      <c r="E25" s="157"/>
      <c r="F25" s="157"/>
      <c r="G25" s="157"/>
      <c r="H25" s="157"/>
      <c r="I25" s="157"/>
      <c r="J25" s="157"/>
      <c r="K25" s="157"/>
      <c r="L25" s="157"/>
      <c r="M25" s="157"/>
      <c r="N25" s="157"/>
    </row>
    <row r="26" spans="1:14" ht="13.7" customHeight="1" x14ac:dyDescent="0.25">
      <c r="A26" s="157"/>
      <c r="B26" s="157"/>
      <c r="C26" s="157"/>
      <c r="D26" s="157"/>
      <c r="E26" s="157"/>
      <c r="F26" s="157"/>
      <c r="G26" s="157"/>
      <c r="H26" s="157"/>
      <c r="I26" s="157"/>
      <c r="J26" s="157"/>
      <c r="K26" s="157"/>
      <c r="L26" s="157"/>
      <c r="M26" s="157"/>
      <c r="N26" s="157"/>
    </row>
    <row r="27" spans="1:14" ht="13.7" customHeight="1" x14ac:dyDescent="0.25">
      <c r="A27" s="157"/>
      <c r="B27" s="157"/>
      <c r="C27" s="157"/>
      <c r="D27" s="157"/>
      <c r="E27" s="157"/>
      <c r="F27" s="157"/>
      <c r="G27" s="157"/>
      <c r="H27" s="157"/>
      <c r="I27" s="157"/>
      <c r="J27" s="157"/>
      <c r="K27" s="157"/>
      <c r="L27" s="157"/>
      <c r="M27" s="157"/>
      <c r="N27" s="157"/>
    </row>
    <row r="28" spans="1:14" ht="13.7" customHeight="1" x14ac:dyDescent="0.25">
      <c r="A28" s="157"/>
      <c r="B28" s="157"/>
      <c r="C28" s="157"/>
      <c r="D28" s="157"/>
      <c r="E28" s="157"/>
      <c r="F28" s="157"/>
      <c r="G28" s="157"/>
      <c r="H28" s="157"/>
      <c r="I28" s="157"/>
      <c r="J28" s="157"/>
      <c r="K28" s="157"/>
      <c r="L28" s="157"/>
      <c r="M28" s="157"/>
      <c r="N28" s="157"/>
    </row>
    <row r="29" spans="1:14" ht="13.7" customHeight="1" x14ac:dyDescent="0.25">
      <c r="A29" s="190" t="s">
        <v>53</v>
      </c>
      <c r="B29" s="190"/>
      <c r="C29" s="190"/>
      <c r="D29" s="190"/>
      <c r="E29" s="190"/>
      <c r="F29" s="190"/>
      <c r="G29" s="190"/>
      <c r="H29" s="190"/>
      <c r="I29" s="190"/>
      <c r="J29" s="190"/>
      <c r="K29" s="190"/>
      <c r="L29" s="190"/>
      <c r="M29" s="190"/>
      <c r="N29" s="190"/>
    </row>
    <row r="30" spans="1:14" ht="13.7" customHeight="1" x14ac:dyDescent="0.25">
      <c r="A30" s="190"/>
      <c r="B30" s="190"/>
      <c r="C30" s="190"/>
      <c r="D30" s="190"/>
      <c r="E30" s="190"/>
      <c r="F30" s="190"/>
      <c r="G30" s="190"/>
      <c r="H30" s="190"/>
      <c r="I30" s="190"/>
      <c r="J30" s="190"/>
      <c r="K30" s="190"/>
      <c r="L30" s="190"/>
      <c r="M30" s="190"/>
      <c r="N30" s="190"/>
    </row>
    <row r="31" spans="1:14" ht="13.7" customHeight="1" x14ac:dyDescent="0.25">
      <c r="A31" s="190" t="s">
        <v>52</v>
      </c>
      <c r="B31" s="157"/>
      <c r="C31" s="157"/>
      <c r="D31" s="157"/>
      <c r="E31" s="157"/>
      <c r="F31" s="157"/>
      <c r="G31" s="157"/>
      <c r="H31" s="157"/>
      <c r="I31" s="157"/>
      <c r="J31" s="157"/>
      <c r="K31" s="157"/>
      <c r="L31" s="157"/>
      <c r="M31" s="157"/>
      <c r="N31" s="157"/>
    </row>
    <row r="32" spans="1:14" ht="13.7" customHeight="1" x14ac:dyDescent="0.25">
      <c r="A32" s="157"/>
      <c r="B32" s="157"/>
      <c r="C32" s="157"/>
      <c r="D32" s="157"/>
      <c r="E32" s="157"/>
      <c r="F32" s="157"/>
      <c r="G32" s="157"/>
      <c r="H32" s="157"/>
      <c r="I32" s="157"/>
      <c r="J32" s="157"/>
      <c r="K32" s="157"/>
      <c r="L32" s="157"/>
      <c r="M32" s="157"/>
      <c r="N32" s="157"/>
    </row>
    <row r="33" spans="1:14" ht="13.7" customHeight="1" x14ac:dyDescent="0.25">
      <c r="A33" s="190" t="s">
        <v>336</v>
      </c>
      <c r="B33" s="190"/>
      <c r="C33" s="190"/>
      <c r="D33" s="190"/>
      <c r="E33" s="190"/>
      <c r="F33" s="190"/>
      <c r="G33" s="190"/>
      <c r="H33" s="190"/>
      <c r="I33" s="190"/>
      <c r="J33" s="190"/>
      <c r="K33" s="190"/>
      <c r="L33" s="190"/>
      <c r="M33" s="190"/>
      <c r="N33" s="190"/>
    </row>
    <row r="34" spans="1:14" ht="13.7" customHeight="1" x14ac:dyDescent="0.25">
      <c r="A34" s="190"/>
      <c r="B34" s="190"/>
      <c r="C34" s="190"/>
      <c r="D34" s="190"/>
      <c r="E34" s="190"/>
      <c r="F34" s="190"/>
      <c r="G34" s="190"/>
      <c r="H34" s="190"/>
      <c r="I34" s="190"/>
      <c r="J34" s="190"/>
      <c r="K34" s="190"/>
      <c r="L34" s="190"/>
      <c r="M34" s="190"/>
      <c r="N34" s="190"/>
    </row>
    <row r="35" spans="1:14" ht="13.7" customHeight="1" x14ac:dyDescent="0.25">
      <c r="A35" s="190"/>
      <c r="B35" s="190"/>
      <c r="C35" s="190"/>
      <c r="D35" s="190"/>
      <c r="E35" s="190"/>
      <c r="F35" s="190"/>
      <c r="G35" s="190"/>
      <c r="H35" s="190"/>
      <c r="I35" s="190"/>
      <c r="J35" s="190"/>
      <c r="K35" s="190"/>
      <c r="L35" s="190"/>
      <c r="M35" s="190"/>
      <c r="N35" s="190"/>
    </row>
    <row r="36" spans="1:14" ht="13.7" customHeight="1" x14ac:dyDescent="0.25">
      <c r="A36" s="157"/>
      <c r="B36" s="157"/>
      <c r="C36" s="157"/>
      <c r="D36" s="157"/>
      <c r="E36" s="157"/>
      <c r="F36" s="157"/>
      <c r="G36" s="157"/>
      <c r="H36" s="157"/>
      <c r="I36" s="157"/>
      <c r="J36" s="157"/>
      <c r="K36" s="157"/>
      <c r="L36" s="157"/>
      <c r="M36" s="157"/>
      <c r="N36" s="157"/>
    </row>
    <row r="37" spans="1:14" ht="13.7" customHeight="1" x14ac:dyDescent="0.25">
      <c r="A37" s="162" t="s">
        <v>76</v>
      </c>
      <c r="B37" s="162"/>
      <c r="C37" s="162"/>
      <c r="D37" s="162"/>
      <c r="E37" s="162"/>
      <c r="F37" s="162"/>
      <c r="G37" s="162"/>
      <c r="H37" s="162"/>
      <c r="I37" s="162"/>
      <c r="J37" s="162"/>
      <c r="K37" s="162"/>
      <c r="L37" s="162"/>
      <c r="M37" s="162"/>
      <c r="N37" s="162"/>
    </row>
    <row r="38" spans="1:14" ht="13.7" customHeight="1" x14ac:dyDescent="0.25">
      <c r="A38" s="162"/>
      <c r="B38" s="162"/>
      <c r="C38" s="162"/>
      <c r="D38" s="162"/>
      <c r="E38" s="162"/>
      <c r="F38" s="162"/>
      <c r="G38" s="162"/>
      <c r="H38" s="162"/>
      <c r="I38" s="162"/>
      <c r="J38" s="162"/>
      <c r="K38" s="162"/>
      <c r="L38" s="162"/>
      <c r="M38" s="162"/>
      <c r="N38" s="162"/>
    </row>
    <row r="39" spans="1:14" ht="13.7" customHeight="1" x14ac:dyDescent="0.25">
      <c r="A39" s="156"/>
      <c r="B39" s="156"/>
      <c r="C39" s="156"/>
      <c r="D39" s="156"/>
      <c r="E39" s="156"/>
      <c r="F39" s="156"/>
      <c r="G39" s="156"/>
      <c r="H39" s="156"/>
      <c r="I39" s="156"/>
      <c r="J39" s="156"/>
      <c r="K39" s="156"/>
      <c r="L39" s="156"/>
      <c r="M39" s="156"/>
      <c r="N39" s="156"/>
    </row>
    <row r="40" spans="1:14" ht="13.7" customHeight="1" thickBot="1" x14ac:dyDescent="0.25">
      <c r="A40" s="169" t="s">
        <v>164</v>
      </c>
      <c r="B40" s="169"/>
      <c r="C40" s="169"/>
      <c r="D40" s="169"/>
      <c r="E40" s="169"/>
      <c r="F40" s="169"/>
      <c r="G40" s="169"/>
      <c r="H40" s="169"/>
      <c r="I40" s="169"/>
      <c r="J40" s="169"/>
      <c r="K40" s="169"/>
      <c r="L40" s="169"/>
      <c r="M40" s="169"/>
      <c r="N40" s="169"/>
    </row>
    <row r="41" spans="1:14" ht="13.7" customHeight="1" x14ac:dyDescent="0.25">
      <c r="A41" s="186"/>
      <c r="B41" s="186"/>
      <c r="C41" s="186"/>
      <c r="D41" s="186"/>
      <c r="E41" s="186"/>
      <c r="F41" s="186"/>
      <c r="G41" s="186"/>
      <c r="H41" s="186"/>
      <c r="I41" s="186"/>
      <c r="J41" s="186"/>
      <c r="K41" s="186"/>
      <c r="L41" s="186"/>
      <c r="M41" s="186"/>
      <c r="N41" s="186"/>
    </row>
    <row r="42" spans="1:14" ht="13.7" customHeight="1" x14ac:dyDescent="0.25">
      <c r="A42" s="52" t="s">
        <v>334</v>
      </c>
      <c r="C42" s="51" t="s">
        <v>335</v>
      </c>
      <c r="D42" s="51"/>
      <c r="E42" s="51" t="s">
        <v>338</v>
      </c>
      <c r="G42" s="157" t="s">
        <v>165</v>
      </c>
      <c r="H42" s="157"/>
      <c r="I42" s="157"/>
      <c r="J42" s="157"/>
      <c r="K42" s="157"/>
      <c r="L42" s="157"/>
      <c r="M42" s="157"/>
      <c r="N42" s="157"/>
    </row>
    <row r="43" spans="1:14" ht="13.7" customHeight="1" x14ac:dyDescent="0.25">
      <c r="C43" s="163"/>
      <c r="E43" s="165"/>
      <c r="G43" s="157"/>
      <c r="H43" s="157"/>
      <c r="I43" s="157"/>
      <c r="J43" s="157"/>
      <c r="K43" s="157"/>
      <c r="L43" s="157"/>
      <c r="M43" s="157"/>
      <c r="N43" s="157"/>
    </row>
    <row r="44" spans="1:14" ht="13.7" customHeight="1" x14ac:dyDescent="0.25">
      <c r="C44" s="164"/>
      <c r="E44" s="166"/>
      <c r="G44" s="157"/>
      <c r="H44" s="157"/>
      <c r="I44" s="157"/>
      <c r="J44" s="157"/>
      <c r="K44" s="157"/>
      <c r="L44" s="157"/>
      <c r="M44" s="157"/>
      <c r="N44" s="157"/>
    </row>
    <row r="45" spans="1:14" ht="13.7" customHeight="1" x14ac:dyDescent="0.25">
      <c r="A45" s="68"/>
      <c r="B45" s="68"/>
      <c r="C45" s="83"/>
      <c r="D45" s="68"/>
      <c r="E45" s="83"/>
      <c r="F45" s="68"/>
      <c r="G45" s="157"/>
      <c r="H45" s="157"/>
      <c r="I45" s="157"/>
      <c r="J45" s="157"/>
      <c r="K45" s="157"/>
      <c r="L45" s="157"/>
      <c r="M45" s="157"/>
      <c r="N45" s="157"/>
    </row>
    <row r="46" spans="1:14" ht="13.7" customHeight="1" x14ac:dyDescent="0.25">
      <c r="A46" s="156"/>
      <c r="B46" s="156"/>
      <c r="C46" s="156"/>
      <c r="D46" s="156"/>
      <c r="E46" s="156"/>
      <c r="F46" s="156"/>
      <c r="G46" s="156"/>
      <c r="H46" s="156"/>
      <c r="I46" s="156"/>
      <c r="J46" s="156"/>
      <c r="K46" s="156"/>
      <c r="L46" s="156"/>
      <c r="M46" s="156"/>
      <c r="N46" s="156"/>
    </row>
    <row r="47" spans="1:14" ht="13.7" customHeight="1" x14ac:dyDescent="0.25">
      <c r="A47" s="157" t="s">
        <v>166</v>
      </c>
      <c r="B47" s="157"/>
      <c r="C47" s="157"/>
      <c r="D47" s="157"/>
      <c r="E47" s="157"/>
      <c r="F47" s="157"/>
      <c r="G47" s="157"/>
      <c r="H47" s="157"/>
      <c r="I47" s="157"/>
      <c r="J47" s="157"/>
      <c r="K47" s="157"/>
      <c r="L47" s="157"/>
      <c r="M47" s="157"/>
      <c r="N47" s="157"/>
    </row>
    <row r="48" spans="1:14" ht="13.7" customHeight="1" x14ac:dyDescent="0.25">
      <c r="A48" s="157"/>
      <c r="B48" s="157"/>
      <c r="C48" s="157"/>
      <c r="D48" s="157"/>
      <c r="E48" s="157"/>
      <c r="F48" s="157"/>
      <c r="G48" s="157"/>
      <c r="H48" s="157"/>
      <c r="I48" s="157"/>
      <c r="J48" s="157"/>
      <c r="K48" s="157"/>
      <c r="L48" s="157"/>
      <c r="M48" s="157"/>
      <c r="N48" s="157"/>
    </row>
    <row r="49" spans="1:14" ht="13.7" customHeight="1" x14ac:dyDescent="0.25">
      <c r="A49" s="157"/>
      <c r="B49" s="157"/>
      <c r="C49" s="157"/>
      <c r="D49" s="157"/>
      <c r="E49" s="157"/>
      <c r="F49" s="157"/>
      <c r="G49" s="157"/>
      <c r="H49" s="157"/>
      <c r="I49" s="157"/>
      <c r="J49" s="157"/>
      <c r="K49" s="157"/>
      <c r="L49" s="157"/>
      <c r="M49" s="157"/>
      <c r="N49" s="157"/>
    </row>
    <row r="50" spans="1:14" ht="13.7" customHeight="1" x14ac:dyDescent="0.25">
      <c r="A50" s="156"/>
      <c r="B50" s="156"/>
      <c r="C50" s="156"/>
      <c r="D50" s="156"/>
      <c r="E50" s="156"/>
      <c r="F50" s="156"/>
      <c r="G50" s="156"/>
      <c r="H50" s="156"/>
      <c r="I50" s="156"/>
      <c r="J50" s="156"/>
      <c r="K50" s="156"/>
      <c r="L50" s="156"/>
      <c r="M50" s="156"/>
      <c r="N50" s="156"/>
    </row>
    <row r="51" spans="1:14" ht="13.5" customHeight="1" x14ac:dyDescent="0.25">
      <c r="A51" s="52" t="s">
        <v>340</v>
      </c>
      <c r="C51" s="51" t="s">
        <v>335</v>
      </c>
      <c r="D51" s="51"/>
      <c r="E51" s="51" t="s">
        <v>338</v>
      </c>
      <c r="G51" s="156"/>
      <c r="H51" s="156"/>
      <c r="I51" s="156"/>
      <c r="J51" s="156"/>
      <c r="K51" s="156"/>
      <c r="L51" s="156"/>
      <c r="M51" s="156"/>
      <c r="N51" s="156"/>
    </row>
    <row r="52" spans="1:14" ht="13.5" customHeight="1" x14ac:dyDescent="0.2">
      <c r="C52" s="165"/>
      <c r="E52" s="163"/>
      <c r="G52" s="167" t="s">
        <v>116</v>
      </c>
      <c r="H52" s="167"/>
      <c r="I52" s="167"/>
      <c r="J52" s="167"/>
      <c r="K52" s="167"/>
      <c r="L52" s="167"/>
      <c r="M52" s="167"/>
      <c r="N52" s="167"/>
    </row>
    <row r="53" spans="1:14" ht="13.5" customHeight="1" x14ac:dyDescent="0.25">
      <c r="C53" s="166"/>
      <c r="E53" s="164"/>
      <c r="G53" s="156"/>
      <c r="H53" s="156"/>
      <c r="I53" s="156"/>
      <c r="J53" s="156"/>
      <c r="K53" s="156"/>
      <c r="L53" s="156"/>
      <c r="M53" s="156"/>
      <c r="N53" s="156"/>
    </row>
    <row r="54" spans="1:14" ht="13.5" customHeight="1" x14ac:dyDescent="0.25">
      <c r="A54" s="156"/>
      <c r="B54" s="156"/>
      <c r="C54" s="156"/>
      <c r="D54" s="156"/>
      <c r="E54" s="156"/>
      <c r="F54" s="156"/>
      <c r="G54" s="156"/>
      <c r="H54" s="156"/>
      <c r="I54" s="156"/>
      <c r="J54" s="156"/>
      <c r="K54" s="156"/>
      <c r="L54" s="156"/>
      <c r="M54" s="156"/>
      <c r="N54" s="156"/>
    </row>
    <row r="55" spans="1:14" ht="13.5" customHeight="1" x14ac:dyDescent="0.25">
      <c r="A55" s="167" t="s">
        <v>117</v>
      </c>
      <c r="B55" s="167"/>
      <c r="C55" s="167"/>
      <c r="D55" s="167"/>
      <c r="E55" s="167"/>
      <c r="F55" s="167"/>
      <c r="G55" s="167"/>
      <c r="H55" s="167"/>
      <c r="I55" s="167"/>
      <c r="J55" s="167"/>
      <c r="K55" s="167"/>
      <c r="L55" s="167"/>
      <c r="M55" s="167"/>
      <c r="N55" s="167"/>
    </row>
    <row r="56" spans="1:14" ht="13.5" customHeight="1" x14ac:dyDescent="0.25">
      <c r="A56" s="167"/>
      <c r="B56" s="167"/>
      <c r="C56" s="167"/>
      <c r="D56" s="167"/>
      <c r="E56" s="167"/>
      <c r="F56" s="167"/>
      <c r="G56" s="167"/>
      <c r="H56" s="167"/>
      <c r="I56" s="167"/>
      <c r="J56" s="167"/>
      <c r="K56" s="167"/>
      <c r="L56" s="167"/>
      <c r="M56" s="167"/>
      <c r="N56" s="167"/>
    </row>
    <row r="57" spans="1:14" ht="13.5" customHeight="1" x14ac:dyDescent="0.25">
      <c r="A57" s="156"/>
      <c r="B57" s="156"/>
      <c r="C57" s="156"/>
      <c r="D57" s="156"/>
      <c r="E57" s="156"/>
      <c r="F57" s="156"/>
      <c r="G57" s="156"/>
      <c r="H57" s="156"/>
      <c r="I57" s="156"/>
      <c r="J57" s="156"/>
      <c r="K57" s="156"/>
      <c r="L57" s="156"/>
      <c r="M57" s="156"/>
      <c r="N57" s="156"/>
    </row>
    <row r="58" spans="1:14" ht="13.5" customHeight="1" x14ac:dyDescent="0.2">
      <c r="A58" s="167" t="s">
        <v>119</v>
      </c>
      <c r="B58" s="167"/>
      <c r="C58" s="167"/>
      <c r="D58" s="167"/>
      <c r="E58" s="167"/>
      <c r="F58" s="167"/>
      <c r="G58" s="167"/>
      <c r="H58" s="167"/>
      <c r="I58" s="167"/>
      <c r="J58" s="167"/>
      <c r="K58" s="167"/>
      <c r="L58" s="167"/>
      <c r="M58" s="167"/>
      <c r="N58" s="167"/>
    </row>
    <row r="59" spans="1:14" ht="13.5" customHeight="1" x14ac:dyDescent="0.25">
      <c r="A59" s="156"/>
      <c r="B59" s="156"/>
      <c r="C59" s="156"/>
      <c r="D59" s="156"/>
      <c r="E59" s="156"/>
      <c r="F59" s="156"/>
      <c r="G59" s="156"/>
      <c r="H59" s="156"/>
      <c r="I59" s="156"/>
      <c r="J59" s="156"/>
      <c r="K59" s="156"/>
      <c r="L59" s="156"/>
      <c r="M59" s="156"/>
      <c r="N59" s="156"/>
    </row>
    <row r="60" spans="1:14" ht="13.5" customHeight="1" x14ac:dyDescent="0.25">
      <c r="A60" s="52"/>
      <c r="B60" s="52" t="s">
        <v>345</v>
      </c>
      <c r="C60" s="51" t="s">
        <v>335</v>
      </c>
      <c r="D60" s="51"/>
      <c r="E60" s="51" t="s">
        <v>338</v>
      </c>
      <c r="G60" s="156"/>
      <c r="H60" s="156"/>
      <c r="I60" s="156"/>
      <c r="J60" s="156"/>
      <c r="K60" s="156"/>
      <c r="L60" s="156"/>
      <c r="M60" s="156"/>
      <c r="N60" s="156"/>
    </row>
    <row r="61" spans="1:14" ht="13.5" customHeight="1" x14ac:dyDescent="0.2">
      <c r="C61" s="163"/>
      <c r="E61" s="165"/>
      <c r="G61" s="167" t="s">
        <v>118</v>
      </c>
      <c r="H61" s="167"/>
      <c r="I61" s="167"/>
      <c r="J61" s="167"/>
      <c r="K61" s="167"/>
      <c r="L61" s="167"/>
      <c r="M61" s="167"/>
      <c r="N61" s="167"/>
    </row>
    <row r="62" spans="1:14" ht="13.5" customHeight="1" x14ac:dyDescent="0.25">
      <c r="C62" s="164"/>
      <c r="E62" s="166"/>
      <c r="G62" s="156"/>
      <c r="H62" s="156"/>
      <c r="I62" s="156"/>
      <c r="J62" s="156"/>
      <c r="K62" s="156"/>
      <c r="L62" s="156"/>
      <c r="M62" s="156"/>
      <c r="N62" s="156"/>
    </row>
    <row r="63" spans="1:14" ht="13.5" customHeight="1" x14ac:dyDescent="0.25">
      <c r="A63" s="156"/>
      <c r="B63" s="156"/>
      <c r="C63" s="156"/>
      <c r="D63" s="156"/>
      <c r="E63" s="156"/>
      <c r="F63" s="156"/>
      <c r="G63" s="156"/>
      <c r="H63" s="156"/>
      <c r="I63" s="156"/>
      <c r="J63" s="156"/>
      <c r="K63" s="156"/>
      <c r="L63" s="156"/>
      <c r="M63" s="156"/>
      <c r="N63" s="156"/>
    </row>
    <row r="64" spans="1:14" ht="13.5" customHeight="1" x14ac:dyDescent="0.25">
      <c r="A64" s="167" t="s">
        <v>91</v>
      </c>
      <c r="B64" s="167"/>
      <c r="C64" s="167"/>
      <c r="D64" s="167"/>
      <c r="E64" s="167"/>
      <c r="F64" s="167"/>
      <c r="G64" s="167"/>
      <c r="H64" s="167"/>
      <c r="I64" s="167"/>
      <c r="J64" s="167"/>
      <c r="K64" s="167"/>
      <c r="L64" s="167"/>
      <c r="M64" s="167"/>
      <c r="N64" s="167"/>
    </row>
    <row r="65" spans="1:14" ht="13.5" customHeight="1" x14ac:dyDescent="0.25">
      <c r="A65" s="167"/>
      <c r="B65" s="167"/>
      <c r="C65" s="167"/>
      <c r="D65" s="167"/>
      <c r="E65" s="167"/>
      <c r="F65" s="167"/>
      <c r="G65" s="167"/>
      <c r="H65" s="167"/>
      <c r="I65" s="167"/>
      <c r="J65" s="167"/>
      <c r="K65" s="167"/>
      <c r="L65" s="167"/>
      <c r="M65" s="167"/>
      <c r="N65" s="167"/>
    </row>
    <row r="66" spans="1:14" ht="13.5" customHeight="1" x14ac:dyDescent="0.25">
      <c r="A66" s="156"/>
      <c r="B66" s="156"/>
      <c r="C66" s="156"/>
      <c r="D66" s="156"/>
      <c r="E66" s="156"/>
      <c r="F66" s="156"/>
      <c r="G66" s="156"/>
      <c r="H66" s="156"/>
      <c r="I66" s="156"/>
      <c r="J66" s="156"/>
      <c r="K66" s="156"/>
      <c r="L66" s="156"/>
      <c r="M66" s="156"/>
      <c r="N66" s="156"/>
    </row>
    <row r="67" spans="1:14" ht="13.5" customHeight="1" x14ac:dyDescent="0.25">
      <c r="A67" s="157" t="s">
        <v>120</v>
      </c>
      <c r="B67" s="157"/>
      <c r="C67" s="157"/>
      <c r="D67" s="157"/>
      <c r="E67" s="157"/>
      <c r="F67" s="157"/>
      <c r="G67" s="157"/>
      <c r="H67" s="157"/>
      <c r="I67" s="157"/>
      <c r="J67" s="157"/>
      <c r="K67" s="157"/>
      <c r="L67" s="157"/>
      <c r="M67" s="157"/>
      <c r="N67" s="157"/>
    </row>
    <row r="68" spans="1:14" ht="13.5" customHeight="1" x14ac:dyDescent="0.25">
      <c r="A68" s="157"/>
      <c r="B68" s="157"/>
      <c r="C68" s="157"/>
      <c r="D68" s="157"/>
      <c r="E68" s="157"/>
      <c r="F68" s="157"/>
      <c r="G68" s="157"/>
      <c r="H68" s="157"/>
      <c r="I68" s="157"/>
      <c r="J68" s="157"/>
      <c r="K68" s="157"/>
      <c r="L68" s="157"/>
      <c r="M68" s="157"/>
      <c r="N68" s="157"/>
    </row>
    <row r="69" spans="1:14" ht="13.5" customHeight="1" x14ac:dyDescent="0.25">
      <c r="A69" s="156"/>
      <c r="B69" s="156"/>
      <c r="C69" s="156"/>
      <c r="D69" s="156"/>
      <c r="E69" s="156"/>
      <c r="F69" s="156"/>
      <c r="G69" s="156"/>
      <c r="H69" s="156"/>
      <c r="I69" s="156"/>
      <c r="J69" s="156"/>
      <c r="K69" s="156"/>
      <c r="L69" s="156"/>
      <c r="M69" s="156"/>
      <c r="N69" s="156"/>
    </row>
    <row r="70" spans="1:14" ht="13.7" customHeight="1" thickBot="1" x14ac:dyDescent="0.25">
      <c r="A70" s="169" t="s">
        <v>174</v>
      </c>
      <c r="B70" s="169"/>
      <c r="C70" s="169"/>
      <c r="D70" s="169"/>
      <c r="E70" s="169"/>
      <c r="F70" s="169"/>
      <c r="G70" s="169"/>
      <c r="H70" s="169"/>
      <c r="I70" s="169"/>
      <c r="J70" s="169"/>
      <c r="K70" s="169"/>
      <c r="L70" s="169"/>
      <c r="M70" s="169"/>
      <c r="N70" s="169"/>
    </row>
    <row r="71" spans="1:14" ht="13.7" customHeight="1" x14ac:dyDescent="0.25">
      <c r="A71" s="186"/>
      <c r="B71" s="186"/>
      <c r="C71" s="186"/>
      <c r="D71" s="186"/>
      <c r="E71" s="186"/>
      <c r="F71" s="186"/>
      <c r="G71" s="186"/>
      <c r="H71" s="186"/>
      <c r="I71" s="186"/>
      <c r="J71" s="186"/>
      <c r="K71" s="186"/>
      <c r="L71" s="186"/>
      <c r="M71" s="186"/>
      <c r="N71" s="186"/>
    </row>
    <row r="72" spans="1:14" ht="13.7" customHeight="1" x14ac:dyDescent="0.25">
      <c r="A72" s="52" t="s">
        <v>334</v>
      </c>
      <c r="B72" s="157" t="s">
        <v>344</v>
      </c>
      <c r="C72" s="157"/>
      <c r="D72" s="157"/>
      <c r="E72" s="157"/>
      <c r="F72" s="157"/>
      <c r="G72" s="157"/>
      <c r="H72" s="157"/>
      <c r="I72" s="157"/>
      <c r="J72" s="157"/>
      <c r="K72" s="157"/>
      <c r="L72" s="157"/>
      <c r="M72" s="157"/>
      <c r="N72" s="157"/>
    </row>
    <row r="73" spans="1:14" ht="13.7" customHeight="1" x14ac:dyDescent="0.25">
      <c r="A73" s="156"/>
      <c r="B73" s="156"/>
      <c r="C73" s="156"/>
      <c r="D73" s="156"/>
      <c r="E73" s="156"/>
      <c r="F73" s="156"/>
      <c r="G73" s="156"/>
      <c r="H73" s="156"/>
      <c r="I73" s="156"/>
      <c r="J73" s="156"/>
      <c r="K73" s="156"/>
      <c r="L73" s="156"/>
      <c r="M73" s="156"/>
      <c r="N73" s="156"/>
    </row>
    <row r="74" spans="1:14" ht="13.7" customHeight="1" x14ac:dyDescent="0.25">
      <c r="B74" s="50" t="s">
        <v>345</v>
      </c>
      <c r="C74" s="157" t="s">
        <v>169</v>
      </c>
      <c r="D74" s="157"/>
      <c r="E74" s="157"/>
      <c r="F74" s="157"/>
      <c r="G74" s="157"/>
      <c r="H74" s="157"/>
      <c r="I74" s="157"/>
      <c r="J74" s="249"/>
      <c r="K74" s="249"/>
      <c r="L74" s="249"/>
      <c r="M74" s="249"/>
      <c r="N74" s="249"/>
    </row>
    <row r="75" spans="1:14" ht="13.7" customHeight="1" x14ac:dyDescent="0.25">
      <c r="C75" s="157"/>
      <c r="D75" s="157"/>
      <c r="E75" s="157"/>
      <c r="F75" s="157"/>
      <c r="G75" s="157"/>
      <c r="H75" s="157"/>
      <c r="I75" s="157"/>
      <c r="J75" s="173"/>
      <c r="K75" s="173"/>
      <c r="L75" s="173"/>
      <c r="M75" s="173"/>
      <c r="N75" s="173"/>
    </row>
    <row r="76" spans="1:14" ht="13.7" customHeight="1" x14ac:dyDescent="0.25">
      <c r="A76" s="156"/>
      <c r="B76" s="156"/>
      <c r="C76" s="156"/>
      <c r="D76" s="156"/>
      <c r="E76" s="156"/>
      <c r="F76" s="156"/>
      <c r="G76" s="156"/>
      <c r="H76" s="156"/>
      <c r="I76" s="156"/>
      <c r="J76" s="156"/>
      <c r="K76" s="156"/>
      <c r="L76" s="156"/>
      <c r="M76" s="156"/>
      <c r="N76" s="156"/>
    </row>
    <row r="77" spans="1:14" ht="13.7" customHeight="1" x14ac:dyDescent="0.25">
      <c r="B77" s="50" t="s">
        <v>346</v>
      </c>
      <c r="C77" s="157" t="s">
        <v>170</v>
      </c>
      <c r="D77" s="157"/>
      <c r="E77" s="157"/>
      <c r="F77" s="157"/>
      <c r="G77" s="157"/>
      <c r="H77" s="157"/>
      <c r="I77" s="157"/>
      <c r="J77" s="249"/>
      <c r="K77" s="249"/>
      <c r="L77" s="249"/>
      <c r="M77" s="249"/>
      <c r="N77" s="249"/>
    </row>
    <row r="78" spans="1:14" ht="13.7" customHeight="1" x14ac:dyDescent="0.25">
      <c r="C78" s="157"/>
      <c r="D78" s="157"/>
      <c r="E78" s="157"/>
      <c r="F78" s="157"/>
      <c r="G78" s="157"/>
      <c r="H78" s="157"/>
      <c r="I78" s="157"/>
      <c r="J78" s="173"/>
      <c r="K78" s="173"/>
      <c r="L78" s="173"/>
      <c r="M78" s="173"/>
      <c r="N78" s="173"/>
    </row>
    <row r="79" spans="1:14" ht="13.7" customHeight="1" x14ac:dyDescent="0.25">
      <c r="A79" s="156"/>
      <c r="B79" s="156"/>
      <c r="C79" s="156"/>
      <c r="D79" s="156"/>
      <c r="E79" s="156"/>
      <c r="F79" s="156"/>
      <c r="G79" s="156"/>
      <c r="H79" s="156"/>
      <c r="I79" s="156"/>
      <c r="J79" s="156"/>
      <c r="K79" s="156"/>
      <c r="L79" s="156"/>
      <c r="M79" s="156"/>
      <c r="N79" s="156"/>
    </row>
    <row r="80" spans="1:14" ht="13.7" customHeight="1" x14ac:dyDescent="0.25">
      <c r="B80" s="50" t="s">
        <v>348</v>
      </c>
      <c r="C80" s="157" t="s">
        <v>300</v>
      </c>
      <c r="D80" s="157"/>
      <c r="E80" s="157"/>
      <c r="F80" s="157"/>
      <c r="G80" s="157"/>
      <c r="H80" s="157"/>
      <c r="I80" s="157"/>
      <c r="J80" s="161"/>
      <c r="K80" s="161"/>
      <c r="L80" s="161"/>
      <c r="M80" s="161"/>
      <c r="N80" s="66" t="s">
        <v>54</v>
      </c>
    </row>
    <row r="81" spans="1:14" ht="13.7" customHeight="1" x14ac:dyDescent="0.25">
      <c r="A81" s="156"/>
      <c r="B81" s="156"/>
      <c r="C81" s="156"/>
      <c r="D81" s="156"/>
      <c r="E81" s="156"/>
      <c r="F81" s="156"/>
      <c r="G81" s="156"/>
      <c r="H81" s="156"/>
      <c r="I81" s="156"/>
      <c r="J81" s="156"/>
      <c r="K81" s="156"/>
      <c r="L81" s="156"/>
      <c r="M81" s="156"/>
      <c r="N81" s="156"/>
    </row>
    <row r="82" spans="1:14" ht="13.7" customHeight="1" x14ac:dyDescent="0.25">
      <c r="B82" s="50" t="s">
        <v>349</v>
      </c>
      <c r="C82" s="157" t="s">
        <v>299</v>
      </c>
      <c r="D82" s="157"/>
      <c r="E82" s="157"/>
      <c r="F82" s="157"/>
      <c r="G82" s="157"/>
      <c r="H82" s="157"/>
      <c r="I82" s="157"/>
      <c r="J82" s="170"/>
      <c r="K82" s="170"/>
      <c r="L82" s="170"/>
      <c r="M82" s="170"/>
      <c r="N82" s="170"/>
    </row>
    <row r="83" spans="1:14" ht="13.7" customHeight="1" x14ac:dyDescent="0.25">
      <c r="C83" s="157"/>
      <c r="D83" s="157"/>
      <c r="E83" s="157"/>
      <c r="F83" s="157"/>
      <c r="G83" s="157"/>
      <c r="H83" s="157"/>
      <c r="I83" s="157"/>
      <c r="J83" s="171"/>
      <c r="K83" s="171"/>
      <c r="L83" s="171"/>
      <c r="M83" s="171"/>
      <c r="N83" s="171"/>
    </row>
    <row r="84" spans="1:14" ht="13.7" customHeight="1" x14ac:dyDescent="0.25">
      <c r="C84" s="157"/>
      <c r="D84" s="157"/>
      <c r="E84" s="157"/>
      <c r="F84" s="157"/>
      <c r="G84" s="157"/>
      <c r="H84" s="157"/>
      <c r="I84" s="157"/>
      <c r="J84" s="171"/>
      <c r="K84" s="171"/>
      <c r="L84" s="171"/>
      <c r="M84" s="171"/>
      <c r="N84" s="171"/>
    </row>
    <row r="85" spans="1:14" ht="13.7" customHeight="1" x14ac:dyDescent="0.25">
      <c r="C85" s="157"/>
      <c r="D85" s="157"/>
      <c r="E85" s="157"/>
      <c r="F85" s="157"/>
      <c r="G85" s="157"/>
      <c r="H85" s="157"/>
      <c r="I85" s="157"/>
      <c r="J85" s="161"/>
      <c r="K85" s="161"/>
      <c r="L85" s="161"/>
      <c r="M85" s="161"/>
      <c r="N85" s="66" t="s">
        <v>54</v>
      </c>
    </row>
    <row r="86" spans="1:14" ht="13.7" customHeight="1" x14ac:dyDescent="0.25">
      <c r="A86" s="156"/>
      <c r="B86" s="156"/>
      <c r="C86" s="156"/>
      <c r="D86" s="156"/>
      <c r="E86" s="156"/>
      <c r="F86" s="156"/>
      <c r="G86" s="156"/>
      <c r="H86" s="156"/>
      <c r="I86" s="156"/>
      <c r="J86" s="156"/>
      <c r="K86" s="156"/>
      <c r="L86" s="156"/>
      <c r="M86" s="156"/>
      <c r="N86" s="156"/>
    </row>
    <row r="87" spans="1:14" ht="13.7" customHeight="1" x14ac:dyDescent="0.25">
      <c r="B87" s="50" t="s">
        <v>350</v>
      </c>
      <c r="C87" s="157" t="s">
        <v>301</v>
      </c>
      <c r="D87" s="157"/>
      <c r="E87" s="157"/>
      <c r="F87" s="157"/>
      <c r="G87" s="157"/>
      <c r="H87" s="157"/>
      <c r="I87" s="157"/>
      <c r="J87" s="234">
        <f>+J80+J85</f>
        <v>0</v>
      </c>
      <c r="K87" s="234"/>
      <c r="L87" s="234"/>
      <c r="M87" s="234"/>
      <c r="N87" s="67" t="s">
        <v>54</v>
      </c>
    </row>
    <row r="88" spans="1:14" ht="13.7" customHeight="1" x14ac:dyDescent="0.25">
      <c r="A88" s="156"/>
      <c r="B88" s="156"/>
      <c r="C88" s="156"/>
      <c r="D88" s="156"/>
      <c r="E88" s="156"/>
      <c r="F88" s="156"/>
      <c r="G88" s="156"/>
      <c r="H88" s="156"/>
      <c r="I88" s="156"/>
      <c r="J88" s="156"/>
      <c r="K88" s="156"/>
      <c r="L88" s="156"/>
      <c r="M88" s="156"/>
      <c r="N88" s="156"/>
    </row>
    <row r="89" spans="1:14" ht="13.7" customHeight="1" x14ac:dyDescent="0.25">
      <c r="B89" s="50" t="s">
        <v>351</v>
      </c>
      <c r="C89" s="235" t="s">
        <v>171</v>
      </c>
      <c r="D89" s="235"/>
      <c r="E89" s="235"/>
      <c r="F89" s="235"/>
      <c r="G89" s="235"/>
      <c r="H89" s="235"/>
      <c r="I89" s="235"/>
      <c r="J89" s="235"/>
      <c r="K89" s="234">
        <f>+J87*12</f>
        <v>0</v>
      </c>
      <c r="L89" s="234"/>
      <c r="M89" s="234"/>
      <c r="N89" s="67" t="s">
        <v>172</v>
      </c>
    </row>
    <row r="90" spans="1:14" ht="13.7" customHeight="1" x14ac:dyDescent="0.25">
      <c r="A90" s="156"/>
      <c r="B90" s="156"/>
      <c r="C90" s="156"/>
      <c r="D90" s="156"/>
      <c r="E90" s="156"/>
      <c r="F90" s="156"/>
      <c r="G90" s="156"/>
      <c r="H90" s="156"/>
      <c r="I90" s="156"/>
      <c r="J90" s="156"/>
      <c r="K90" s="156"/>
      <c r="L90" s="156"/>
      <c r="M90" s="156"/>
      <c r="N90" s="156"/>
    </row>
    <row r="91" spans="1:14" ht="13.7" customHeight="1" x14ac:dyDescent="0.25">
      <c r="A91" s="52" t="s">
        <v>340</v>
      </c>
      <c r="B91" s="157" t="s">
        <v>344</v>
      </c>
      <c r="C91" s="157"/>
      <c r="D91" s="157"/>
      <c r="E91" s="157"/>
      <c r="F91" s="157"/>
      <c r="G91" s="157"/>
      <c r="H91" s="157"/>
      <c r="I91" s="157"/>
      <c r="J91" s="157"/>
      <c r="K91" s="157"/>
      <c r="L91" s="157"/>
      <c r="M91" s="157"/>
      <c r="N91" s="157"/>
    </row>
    <row r="92" spans="1:14" ht="13.7" customHeight="1" x14ac:dyDescent="0.25">
      <c r="A92" s="156"/>
      <c r="B92" s="156"/>
      <c r="C92" s="156"/>
      <c r="D92" s="156"/>
      <c r="E92" s="156"/>
      <c r="F92" s="156"/>
      <c r="G92" s="156"/>
      <c r="H92" s="156"/>
      <c r="I92" s="156"/>
      <c r="J92" s="156"/>
      <c r="K92" s="156"/>
      <c r="L92" s="156"/>
      <c r="M92" s="156"/>
      <c r="N92" s="156"/>
    </row>
    <row r="93" spans="1:14" ht="13.7" customHeight="1" x14ac:dyDescent="0.25">
      <c r="A93" s="51"/>
      <c r="B93" s="51" t="s">
        <v>345</v>
      </c>
      <c r="C93" s="157" t="s">
        <v>121</v>
      </c>
      <c r="D93" s="157"/>
      <c r="E93" s="157"/>
      <c r="F93" s="157"/>
      <c r="G93" s="157"/>
      <c r="H93" s="157"/>
      <c r="I93" s="157"/>
      <c r="J93" s="161"/>
      <c r="K93" s="161"/>
      <c r="L93" s="161"/>
      <c r="M93" s="161"/>
      <c r="N93" s="66" t="s">
        <v>54</v>
      </c>
    </row>
    <row r="94" spans="1:14" ht="13.7" customHeight="1" x14ac:dyDescent="0.25">
      <c r="A94" s="51"/>
      <c r="B94" s="51"/>
      <c r="C94" s="174" t="s">
        <v>382</v>
      </c>
      <c r="D94" s="174"/>
      <c r="E94" s="174"/>
      <c r="F94" s="174"/>
      <c r="G94" s="174"/>
      <c r="H94" s="174"/>
      <c r="I94" s="174"/>
      <c r="J94" s="174"/>
      <c r="K94" s="174"/>
      <c r="L94" s="174"/>
      <c r="M94" s="174"/>
      <c r="N94" s="174"/>
    </row>
    <row r="95" spans="1:14" ht="13.7" customHeight="1" x14ac:dyDescent="0.25">
      <c r="A95" s="51"/>
      <c r="B95" s="51"/>
      <c r="C95" s="174"/>
      <c r="D95" s="174"/>
      <c r="E95" s="174"/>
      <c r="F95" s="174"/>
      <c r="G95" s="174"/>
      <c r="H95" s="174"/>
      <c r="I95" s="174"/>
      <c r="J95" s="174"/>
      <c r="K95" s="174"/>
      <c r="L95" s="174"/>
      <c r="M95" s="174"/>
      <c r="N95" s="174"/>
    </row>
    <row r="96" spans="1:14" ht="13.7" customHeight="1" x14ac:dyDescent="0.25">
      <c r="A96" s="51"/>
      <c r="B96" s="51"/>
      <c r="C96" s="185" t="s">
        <v>383</v>
      </c>
      <c r="D96" s="185"/>
      <c r="E96" s="185"/>
      <c r="F96" s="185"/>
      <c r="G96" s="185"/>
      <c r="H96" s="185"/>
      <c r="I96" s="185"/>
      <c r="J96" s="185"/>
      <c r="K96" s="185"/>
      <c r="L96" s="185"/>
      <c r="M96" s="185"/>
      <c r="N96" s="185"/>
    </row>
    <row r="97" spans="1:14" ht="13.7" customHeight="1" x14ac:dyDescent="0.25">
      <c r="A97" s="156"/>
      <c r="B97" s="156"/>
      <c r="C97" s="156"/>
      <c r="D97" s="156"/>
      <c r="E97" s="156"/>
      <c r="F97" s="156"/>
      <c r="G97" s="156"/>
      <c r="H97" s="156"/>
      <c r="I97" s="156"/>
      <c r="J97" s="156"/>
      <c r="K97" s="156"/>
      <c r="L97" s="156"/>
      <c r="M97" s="156"/>
      <c r="N97" s="156"/>
    </row>
    <row r="98" spans="1:14" ht="13.5" customHeight="1" x14ac:dyDescent="0.25">
      <c r="A98" s="52"/>
      <c r="B98" s="50" t="s">
        <v>346</v>
      </c>
      <c r="C98" s="51" t="s">
        <v>335</v>
      </c>
      <c r="D98" s="51"/>
      <c r="E98" s="51" t="s">
        <v>338</v>
      </c>
      <c r="G98" s="156"/>
      <c r="H98" s="156"/>
      <c r="I98" s="156"/>
      <c r="J98" s="156"/>
      <c r="K98" s="156"/>
      <c r="L98" s="156"/>
      <c r="M98" s="156"/>
      <c r="N98" s="156"/>
    </row>
    <row r="99" spans="1:14" ht="13.5" customHeight="1" x14ac:dyDescent="0.2">
      <c r="C99" s="163"/>
      <c r="E99" s="165"/>
      <c r="G99" s="167" t="s">
        <v>100</v>
      </c>
      <c r="H99" s="167"/>
      <c r="I99" s="167"/>
      <c r="J99" s="167"/>
      <c r="K99" s="167"/>
      <c r="L99" s="167"/>
      <c r="M99" s="167"/>
      <c r="N99" s="167"/>
    </row>
    <row r="100" spans="1:14" ht="13.5" customHeight="1" x14ac:dyDescent="0.2">
      <c r="C100" s="164"/>
      <c r="E100" s="166"/>
      <c r="G100" s="168"/>
      <c r="H100" s="168"/>
      <c r="I100" s="168"/>
      <c r="J100" s="168"/>
      <c r="K100" s="168"/>
      <c r="L100" s="168"/>
      <c r="M100" s="168"/>
      <c r="N100" s="168"/>
    </row>
    <row r="101" spans="1:14" ht="13.5" customHeight="1" x14ac:dyDescent="0.25">
      <c r="A101" s="156"/>
      <c r="B101" s="156"/>
      <c r="C101" s="156"/>
      <c r="D101" s="156"/>
      <c r="E101" s="156"/>
      <c r="F101" s="156"/>
      <c r="G101" s="156"/>
      <c r="H101" s="156"/>
      <c r="I101" s="156"/>
      <c r="J101" s="156"/>
      <c r="K101" s="156"/>
      <c r="L101" s="156"/>
      <c r="M101" s="156"/>
      <c r="N101" s="156"/>
    </row>
    <row r="102" spans="1:14" ht="13.5" customHeight="1" x14ac:dyDescent="0.25">
      <c r="B102" s="157" t="s">
        <v>99</v>
      </c>
      <c r="C102" s="157"/>
      <c r="D102" s="157"/>
      <c r="E102" s="157"/>
      <c r="F102" s="157"/>
      <c r="G102" s="157"/>
      <c r="H102" s="157"/>
      <c r="I102" s="157"/>
      <c r="J102" s="157"/>
      <c r="K102" s="157"/>
      <c r="L102" s="157"/>
      <c r="M102" s="157"/>
      <c r="N102" s="157"/>
    </row>
    <row r="103" spans="1:14" ht="13.5" customHeight="1" x14ac:dyDescent="0.25">
      <c r="B103" s="157"/>
      <c r="C103" s="157"/>
      <c r="D103" s="157"/>
      <c r="E103" s="157"/>
      <c r="F103" s="157"/>
      <c r="G103" s="157"/>
      <c r="H103" s="157"/>
      <c r="I103" s="157"/>
      <c r="J103" s="157"/>
      <c r="K103" s="157"/>
      <c r="L103" s="157"/>
      <c r="M103" s="157"/>
      <c r="N103" s="157"/>
    </row>
    <row r="104" spans="1:14" ht="13.5" customHeight="1" x14ac:dyDescent="0.25">
      <c r="A104" s="156"/>
      <c r="B104" s="156"/>
      <c r="C104" s="156"/>
      <c r="D104" s="156"/>
      <c r="E104" s="156"/>
      <c r="F104" s="156"/>
      <c r="G104" s="156"/>
      <c r="H104" s="156"/>
      <c r="I104" s="156"/>
      <c r="J104" s="156"/>
      <c r="K104" s="156"/>
      <c r="L104" s="156"/>
      <c r="M104" s="156"/>
      <c r="N104" s="156"/>
    </row>
    <row r="105" spans="1:14" ht="13.7" customHeight="1" x14ac:dyDescent="0.25">
      <c r="B105" s="50" t="s">
        <v>348</v>
      </c>
      <c r="C105" s="157" t="s">
        <v>304</v>
      </c>
      <c r="D105" s="157"/>
      <c r="E105" s="157"/>
      <c r="F105" s="157"/>
      <c r="G105" s="157"/>
      <c r="H105" s="157"/>
      <c r="I105" s="157"/>
      <c r="J105" s="157"/>
      <c r="K105" s="157"/>
      <c r="L105" s="157"/>
      <c r="M105" s="157"/>
      <c r="N105" s="157"/>
    </row>
    <row r="106" spans="1:14" ht="13.7" customHeight="1" x14ac:dyDescent="0.25">
      <c r="C106" s="157"/>
      <c r="D106" s="157"/>
      <c r="E106" s="157"/>
      <c r="F106" s="157"/>
      <c r="G106" s="157"/>
      <c r="H106" s="157"/>
      <c r="I106" s="157"/>
      <c r="J106" s="157"/>
      <c r="K106" s="157"/>
      <c r="L106" s="157"/>
      <c r="M106" s="157"/>
      <c r="N106" s="157"/>
    </row>
    <row r="107" spans="1:14" ht="13.7" customHeight="1" x14ac:dyDescent="0.25">
      <c r="C107" s="157"/>
      <c r="D107" s="157"/>
      <c r="E107" s="157"/>
      <c r="F107" s="157"/>
      <c r="G107" s="157"/>
      <c r="H107" s="157"/>
      <c r="I107" s="157"/>
      <c r="J107" s="157"/>
      <c r="K107" s="157"/>
      <c r="L107" s="157"/>
      <c r="M107" s="157"/>
      <c r="N107" s="157"/>
    </row>
    <row r="108" spans="1:14" ht="13.7" customHeight="1" x14ac:dyDescent="0.25">
      <c r="C108" s="170"/>
      <c r="D108" s="170"/>
      <c r="E108" s="170"/>
      <c r="F108" s="170"/>
      <c r="G108" s="170"/>
      <c r="H108" s="170"/>
      <c r="I108" s="170"/>
      <c r="J108" s="170"/>
      <c r="K108" s="170"/>
      <c r="L108" s="170"/>
      <c r="M108" s="170"/>
      <c r="N108" s="170"/>
    </row>
    <row r="109" spans="1:14" ht="13.7" customHeight="1" x14ac:dyDescent="0.25">
      <c r="C109" s="171"/>
      <c r="D109" s="171"/>
      <c r="E109" s="171"/>
      <c r="F109" s="171"/>
      <c r="G109" s="171"/>
      <c r="H109" s="171"/>
      <c r="I109" s="171"/>
      <c r="J109" s="171"/>
      <c r="K109" s="171"/>
      <c r="L109" s="171"/>
      <c r="M109" s="171"/>
      <c r="N109" s="171"/>
    </row>
    <row r="110" spans="1:14" ht="13.7" customHeight="1" x14ac:dyDescent="0.25">
      <c r="C110" s="171"/>
      <c r="D110" s="171"/>
      <c r="E110" s="171"/>
      <c r="F110" s="171"/>
      <c r="G110" s="171"/>
      <c r="H110" s="171"/>
      <c r="I110" s="171"/>
      <c r="J110" s="171"/>
      <c r="K110" s="171"/>
      <c r="L110" s="171"/>
      <c r="M110" s="171"/>
      <c r="N110" s="171"/>
    </row>
    <row r="111" spans="1:14" ht="13.7" customHeight="1" x14ac:dyDescent="0.25">
      <c r="C111" s="171"/>
      <c r="D111" s="171"/>
      <c r="E111" s="171"/>
      <c r="F111" s="171"/>
      <c r="G111" s="171"/>
      <c r="H111" s="171"/>
      <c r="I111" s="171"/>
      <c r="J111" s="171"/>
      <c r="K111" s="171"/>
      <c r="L111" s="171"/>
      <c r="M111" s="171"/>
      <c r="N111" s="171"/>
    </row>
    <row r="112" spans="1:14" ht="13.7" customHeight="1" x14ac:dyDescent="0.25">
      <c r="A112" s="156"/>
      <c r="B112" s="156"/>
      <c r="C112" s="156"/>
      <c r="D112" s="156"/>
      <c r="E112" s="156"/>
      <c r="F112" s="156"/>
      <c r="G112" s="156"/>
      <c r="H112" s="156"/>
      <c r="I112" s="156"/>
      <c r="J112" s="156"/>
      <c r="K112" s="156"/>
      <c r="L112" s="156"/>
      <c r="M112" s="156"/>
      <c r="N112" s="156"/>
    </row>
    <row r="113" spans="1:14" ht="13.7" customHeight="1" x14ac:dyDescent="0.25">
      <c r="B113" s="50" t="s">
        <v>349</v>
      </c>
      <c r="C113" s="157" t="s">
        <v>122</v>
      </c>
      <c r="D113" s="157"/>
      <c r="E113" s="157"/>
      <c r="F113" s="157"/>
      <c r="G113" s="157"/>
      <c r="H113" s="157"/>
      <c r="I113" s="157"/>
      <c r="J113" s="161"/>
      <c r="K113" s="161"/>
      <c r="L113" s="161"/>
      <c r="M113" s="161"/>
      <c r="N113" s="66" t="s">
        <v>54</v>
      </c>
    </row>
    <row r="114" spans="1:14" ht="13.7" customHeight="1" x14ac:dyDescent="0.25">
      <c r="C114" s="157"/>
      <c r="D114" s="157"/>
      <c r="E114" s="157"/>
      <c r="F114" s="157"/>
      <c r="G114" s="157"/>
      <c r="H114" s="157"/>
      <c r="I114" s="157"/>
      <c r="J114" s="188"/>
      <c r="K114" s="188"/>
      <c r="L114" s="188"/>
      <c r="M114" s="188"/>
      <c r="N114" s="188"/>
    </row>
    <row r="115" spans="1:14" s="68" customFormat="1" ht="13.7" customHeight="1" x14ac:dyDescent="0.25">
      <c r="C115" s="157"/>
      <c r="D115" s="157"/>
      <c r="E115" s="157"/>
      <c r="F115" s="157"/>
      <c r="G115" s="157"/>
      <c r="H115" s="157"/>
      <c r="I115" s="157"/>
      <c r="J115" s="188"/>
      <c r="K115" s="188"/>
      <c r="L115" s="188"/>
      <c r="M115" s="188"/>
      <c r="N115" s="188"/>
    </row>
    <row r="116" spans="1:14" ht="13.7" customHeight="1" x14ac:dyDescent="0.25">
      <c r="A116" s="156"/>
      <c r="B116" s="156"/>
      <c r="C116" s="156"/>
      <c r="D116" s="156"/>
      <c r="E116" s="156"/>
      <c r="F116" s="156"/>
      <c r="G116" s="156"/>
      <c r="H116" s="156"/>
      <c r="I116" s="156"/>
      <c r="J116" s="156"/>
      <c r="K116" s="156"/>
      <c r="L116" s="156"/>
      <c r="M116" s="156"/>
      <c r="N116" s="156"/>
    </row>
    <row r="117" spans="1:14" ht="13.7" customHeight="1" x14ac:dyDescent="0.25">
      <c r="A117" s="51"/>
      <c r="B117" s="51" t="s">
        <v>350</v>
      </c>
      <c r="C117" s="157" t="s">
        <v>123</v>
      </c>
      <c r="D117" s="157"/>
      <c r="E117" s="157"/>
      <c r="F117" s="157"/>
      <c r="G117" s="157"/>
      <c r="H117" s="157"/>
      <c r="I117" s="157"/>
      <c r="J117" s="248">
        <f>+J93+J113</f>
        <v>0</v>
      </c>
      <c r="K117" s="248"/>
      <c r="L117" s="248"/>
      <c r="M117" s="248"/>
      <c r="N117" s="66" t="s">
        <v>54</v>
      </c>
    </row>
    <row r="118" spans="1:14" ht="13.7" customHeight="1" x14ac:dyDescent="0.25">
      <c r="A118" s="51"/>
      <c r="B118" s="51"/>
      <c r="C118" s="157"/>
      <c r="D118" s="157"/>
      <c r="E118" s="157"/>
      <c r="F118" s="157"/>
      <c r="G118" s="157"/>
      <c r="H118" s="157"/>
      <c r="I118" s="157"/>
      <c r="J118" s="156"/>
      <c r="K118" s="156"/>
      <c r="L118" s="156"/>
      <c r="M118" s="156"/>
      <c r="N118" s="156"/>
    </row>
    <row r="119" spans="1:14" ht="13.7" customHeight="1" x14ac:dyDescent="0.25">
      <c r="A119" s="51"/>
      <c r="B119" s="51"/>
      <c r="C119" s="157"/>
      <c r="D119" s="157"/>
      <c r="E119" s="157"/>
      <c r="F119" s="157"/>
      <c r="G119" s="157"/>
      <c r="H119" s="157"/>
      <c r="I119" s="157"/>
      <c r="J119" s="156"/>
      <c r="K119" s="156"/>
      <c r="L119" s="156"/>
      <c r="M119" s="156"/>
      <c r="N119" s="156"/>
    </row>
    <row r="120" spans="1:14" ht="13.7" customHeight="1" x14ac:dyDescent="0.25">
      <c r="A120" s="156"/>
      <c r="B120" s="156"/>
      <c r="C120" s="156"/>
      <c r="D120" s="156"/>
      <c r="E120" s="156"/>
      <c r="F120" s="156"/>
      <c r="G120" s="156"/>
      <c r="H120" s="156"/>
      <c r="I120" s="156"/>
      <c r="J120" s="156"/>
      <c r="K120" s="156"/>
      <c r="L120" s="156"/>
      <c r="M120" s="156"/>
      <c r="N120" s="156"/>
    </row>
    <row r="121" spans="1:14" ht="13.7" customHeight="1" x14ac:dyDescent="0.25">
      <c r="B121" s="50" t="s">
        <v>351</v>
      </c>
      <c r="C121" s="157" t="s">
        <v>222</v>
      </c>
      <c r="D121" s="157"/>
      <c r="E121" s="157"/>
      <c r="F121" s="157"/>
      <c r="G121" s="157"/>
      <c r="H121" s="157"/>
      <c r="I121" s="157"/>
      <c r="J121" s="187"/>
      <c r="K121" s="187"/>
      <c r="L121" s="187"/>
      <c r="M121" s="187"/>
      <c r="N121" s="187"/>
    </row>
    <row r="122" spans="1:14" ht="13.7" customHeight="1" x14ac:dyDescent="0.25">
      <c r="C122" s="157"/>
      <c r="D122" s="157"/>
      <c r="E122" s="157"/>
      <c r="F122" s="157"/>
      <c r="G122" s="157"/>
      <c r="H122" s="157"/>
      <c r="I122" s="157"/>
      <c r="J122" s="192"/>
      <c r="K122" s="192"/>
      <c r="L122" s="192"/>
      <c r="M122" s="192"/>
      <c r="N122" s="192"/>
    </row>
    <row r="123" spans="1:14" ht="13.7" customHeight="1" x14ac:dyDescent="0.25">
      <c r="C123" s="157"/>
      <c r="D123" s="157"/>
      <c r="E123" s="157"/>
      <c r="F123" s="157"/>
      <c r="G123" s="157"/>
      <c r="H123" s="157"/>
      <c r="I123" s="157"/>
      <c r="J123" s="192"/>
      <c r="K123" s="192"/>
      <c r="L123" s="192"/>
      <c r="M123" s="192"/>
      <c r="N123" s="192"/>
    </row>
    <row r="124" spans="1:14" ht="13.7" customHeight="1" x14ac:dyDescent="0.25">
      <c r="C124" s="157"/>
      <c r="D124" s="157"/>
      <c r="E124" s="157"/>
      <c r="F124" s="157"/>
      <c r="G124" s="157"/>
      <c r="H124" s="157"/>
      <c r="I124" s="157"/>
      <c r="J124" s="192"/>
      <c r="K124" s="192"/>
      <c r="L124" s="192"/>
      <c r="M124" s="192"/>
      <c r="N124" s="192"/>
    </row>
    <row r="125" spans="1:14" ht="13.7" customHeight="1" x14ac:dyDescent="0.25">
      <c r="A125" s="156"/>
      <c r="B125" s="156"/>
      <c r="C125" s="156"/>
      <c r="D125" s="156"/>
      <c r="E125" s="156"/>
      <c r="F125" s="156"/>
      <c r="G125" s="156"/>
      <c r="H125" s="156"/>
      <c r="I125" s="156"/>
      <c r="J125" s="156"/>
      <c r="K125" s="156"/>
      <c r="L125" s="156"/>
      <c r="M125" s="156"/>
      <c r="N125" s="156"/>
    </row>
    <row r="126" spans="1:14" ht="13.7" customHeight="1" x14ac:dyDescent="0.25">
      <c r="B126" s="50" t="s">
        <v>351</v>
      </c>
      <c r="C126" s="157" t="s">
        <v>124</v>
      </c>
      <c r="D126" s="157"/>
      <c r="E126" s="157"/>
      <c r="F126" s="157"/>
      <c r="G126" s="157"/>
      <c r="H126" s="157"/>
      <c r="I126" s="157"/>
      <c r="J126" s="193">
        <f>+J74</f>
        <v>0</v>
      </c>
      <c r="K126" s="193"/>
      <c r="L126" s="193"/>
      <c r="M126" s="193"/>
      <c r="N126" s="193"/>
    </row>
    <row r="127" spans="1:14" ht="13.7" customHeight="1" x14ac:dyDescent="0.25">
      <c r="C127" s="157"/>
      <c r="D127" s="157"/>
      <c r="E127" s="157"/>
      <c r="F127" s="157"/>
      <c r="G127" s="157"/>
      <c r="H127" s="157"/>
      <c r="I127" s="157"/>
      <c r="J127" s="194"/>
      <c r="K127" s="194"/>
      <c r="L127" s="194"/>
      <c r="M127" s="194"/>
      <c r="N127" s="194"/>
    </row>
    <row r="128" spans="1:14" ht="13.7" customHeight="1" x14ac:dyDescent="0.25">
      <c r="A128" s="156"/>
      <c r="B128" s="156"/>
      <c r="C128" s="156"/>
      <c r="D128" s="156"/>
      <c r="E128" s="156"/>
      <c r="F128" s="156"/>
      <c r="G128" s="156"/>
      <c r="H128" s="156"/>
      <c r="I128" s="156"/>
      <c r="J128" s="156"/>
      <c r="K128" s="156"/>
      <c r="L128" s="156"/>
      <c r="M128" s="156"/>
      <c r="N128" s="156"/>
    </row>
    <row r="129" spans="1:14" ht="13.7" customHeight="1" x14ac:dyDescent="0.25">
      <c r="B129" s="50" t="s">
        <v>352</v>
      </c>
      <c r="C129" s="157" t="s">
        <v>306</v>
      </c>
      <c r="D129" s="157"/>
      <c r="E129" s="157"/>
      <c r="F129" s="157"/>
      <c r="G129" s="157"/>
      <c r="H129" s="157"/>
      <c r="I129" s="157"/>
      <c r="J129" s="197">
        <f>+(J126-J121)/365</f>
        <v>0</v>
      </c>
      <c r="K129" s="197"/>
      <c r="L129" s="197"/>
      <c r="M129" s="197"/>
      <c r="N129" s="66" t="s">
        <v>54</v>
      </c>
    </row>
    <row r="130" spans="1:14" ht="13.7" customHeight="1" x14ac:dyDescent="0.25">
      <c r="A130" s="156"/>
      <c r="B130" s="156"/>
      <c r="C130" s="156"/>
      <c r="D130" s="156"/>
      <c r="E130" s="156"/>
      <c r="F130" s="156"/>
      <c r="G130" s="156"/>
      <c r="H130" s="156"/>
      <c r="I130" s="156"/>
      <c r="J130" s="156"/>
      <c r="K130" s="156"/>
      <c r="L130" s="156"/>
      <c r="M130" s="156"/>
      <c r="N130" s="156"/>
    </row>
    <row r="131" spans="1:14" ht="13.7" customHeight="1" x14ac:dyDescent="0.25">
      <c r="A131" s="52" t="s">
        <v>341</v>
      </c>
      <c r="B131" s="157" t="s">
        <v>175</v>
      </c>
      <c r="C131" s="157"/>
      <c r="D131" s="157"/>
      <c r="E131" s="157"/>
      <c r="F131" s="157"/>
      <c r="G131" s="157"/>
      <c r="H131" s="157"/>
      <c r="I131" s="157"/>
      <c r="J131" s="191">
        <f>+J117-J129</f>
        <v>0</v>
      </c>
      <c r="K131" s="191"/>
      <c r="L131" s="191"/>
      <c r="M131" s="191"/>
      <c r="N131" s="66" t="s">
        <v>54</v>
      </c>
    </row>
    <row r="132" spans="1:14" ht="13.7" customHeight="1" x14ac:dyDescent="0.25">
      <c r="B132" s="157"/>
      <c r="C132" s="157"/>
      <c r="D132" s="157"/>
      <c r="E132" s="157"/>
      <c r="F132" s="157"/>
      <c r="G132" s="157"/>
      <c r="H132" s="157"/>
      <c r="I132" s="157"/>
      <c r="J132" s="195"/>
      <c r="K132" s="195"/>
      <c r="L132" s="195"/>
      <c r="M132" s="195"/>
      <c r="N132" s="195"/>
    </row>
    <row r="133" spans="1:14" ht="13.7" customHeight="1" x14ac:dyDescent="0.25">
      <c r="A133" s="156"/>
      <c r="B133" s="156"/>
      <c r="C133" s="156"/>
      <c r="D133" s="156"/>
      <c r="E133" s="156"/>
      <c r="F133" s="156"/>
      <c r="G133" s="156"/>
      <c r="H133" s="156"/>
      <c r="I133" s="156"/>
      <c r="J133" s="156"/>
      <c r="K133" s="156"/>
      <c r="L133" s="156"/>
      <c r="M133" s="156"/>
      <c r="N133" s="156"/>
    </row>
    <row r="134" spans="1:14" ht="13.7" customHeight="1" x14ac:dyDescent="0.25">
      <c r="A134" s="85" t="s">
        <v>353</v>
      </c>
      <c r="B134" s="157" t="s">
        <v>125</v>
      </c>
      <c r="C134" s="157"/>
      <c r="D134" s="157"/>
      <c r="E134" s="157"/>
      <c r="F134" s="157"/>
      <c r="G134" s="157"/>
      <c r="H134" s="157"/>
      <c r="I134" s="157"/>
      <c r="J134" s="196" t="e">
        <f>+J131/J117</f>
        <v>#DIV/0!</v>
      </c>
      <c r="K134" s="196"/>
      <c r="L134" s="196"/>
      <c r="M134" s="196"/>
      <c r="N134" s="196"/>
    </row>
    <row r="135" spans="1:14" ht="13.7" customHeight="1" x14ac:dyDescent="0.25">
      <c r="A135" s="53"/>
      <c r="B135" s="157"/>
      <c r="C135" s="157"/>
      <c r="D135" s="157"/>
      <c r="E135" s="157"/>
      <c r="F135" s="157"/>
      <c r="G135" s="157"/>
      <c r="H135" s="157"/>
      <c r="I135" s="157"/>
      <c r="J135" s="188"/>
      <c r="K135" s="188"/>
      <c r="L135" s="188"/>
      <c r="M135" s="188"/>
      <c r="N135" s="188"/>
    </row>
    <row r="136" spans="1:14" ht="13.7" customHeight="1" x14ac:dyDescent="0.25">
      <c r="A136" s="53"/>
      <c r="B136" s="157"/>
      <c r="C136" s="157"/>
      <c r="D136" s="157"/>
      <c r="E136" s="157"/>
      <c r="F136" s="157"/>
      <c r="G136" s="157"/>
      <c r="H136" s="157"/>
      <c r="I136" s="157"/>
      <c r="J136" s="188"/>
      <c r="K136" s="188"/>
      <c r="L136" s="188"/>
      <c r="M136" s="188"/>
      <c r="N136" s="188"/>
    </row>
    <row r="137" spans="1:14" ht="13.7" customHeight="1" x14ac:dyDescent="0.25">
      <c r="A137" s="53"/>
      <c r="B137" s="157"/>
      <c r="C137" s="157"/>
      <c r="D137" s="157"/>
      <c r="E137" s="157"/>
      <c r="F137" s="157"/>
      <c r="G137" s="157"/>
      <c r="H137" s="157"/>
      <c r="I137" s="157"/>
      <c r="J137" s="188"/>
      <c r="K137" s="188"/>
      <c r="L137" s="188"/>
      <c r="M137" s="188"/>
      <c r="N137" s="188"/>
    </row>
    <row r="138" spans="1:14" ht="13.7" customHeight="1" x14ac:dyDescent="0.25">
      <c r="A138" s="53"/>
      <c r="B138" s="157"/>
      <c r="C138" s="157"/>
      <c r="D138" s="157"/>
      <c r="E138" s="157"/>
      <c r="F138" s="157"/>
      <c r="G138" s="157"/>
      <c r="H138" s="157"/>
      <c r="I138" s="157"/>
      <c r="J138" s="156"/>
      <c r="K138" s="156"/>
      <c r="L138" s="156"/>
      <c r="M138" s="156"/>
      <c r="N138" s="156"/>
    </row>
    <row r="139" spans="1:14" ht="13.7" customHeight="1" x14ac:dyDescent="0.25">
      <c r="A139" s="156"/>
      <c r="B139" s="156"/>
      <c r="C139" s="156"/>
      <c r="D139" s="156"/>
      <c r="E139" s="156"/>
      <c r="F139" s="156"/>
      <c r="G139" s="156"/>
      <c r="H139" s="156"/>
      <c r="I139" s="156"/>
      <c r="J139" s="156"/>
      <c r="K139" s="156"/>
      <c r="L139" s="156"/>
      <c r="M139" s="156"/>
      <c r="N139" s="156"/>
    </row>
    <row r="140" spans="1:14" ht="13.7" customHeight="1" x14ac:dyDescent="0.25">
      <c r="A140" s="52" t="s">
        <v>354</v>
      </c>
      <c r="C140" s="51" t="s">
        <v>335</v>
      </c>
      <c r="D140" s="51"/>
      <c r="E140" s="51" t="s">
        <v>338</v>
      </c>
      <c r="G140" s="156"/>
      <c r="H140" s="156"/>
      <c r="I140" s="156"/>
      <c r="J140" s="156"/>
      <c r="K140" s="156"/>
      <c r="L140" s="156"/>
      <c r="M140" s="156"/>
      <c r="N140" s="156"/>
    </row>
    <row r="141" spans="1:14" ht="13.7" customHeight="1" x14ac:dyDescent="0.25">
      <c r="C141" s="163"/>
      <c r="E141" s="165"/>
      <c r="G141" s="157" t="s">
        <v>128</v>
      </c>
      <c r="H141" s="157"/>
      <c r="I141" s="157"/>
      <c r="J141" s="157"/>
      <c r="K141" s="157"/>
      <c r="L141" s="157"/>
      <c r="M141" s="157"/>
      <c r="N141" s="157"/>
    </row>
    <row r="142" spans="1:14" ht="13.7" customHeight="1" x14ac:dyDescent="0.25">
      <c r="C142" s="164"/>
      <c r="E142" s="166"/>
      <c r="G142" s="157"/>
      <c r="H142" s="157"/>
      <c r="I142" s="157"/>
      <c r="J142" s="157"/>
      <c r="K142" s="157"/>
      <c r="L142" s="157"/>
      <c r="M142" s="157"/>
      <c r="N142" s="157"/>
    </row>
    <row r="143" spans="1:14" ht="13.7" customHeight="1" x14ac:dyDescent="0.25">
      <c r="C143" s="83"/>
      <c r="D143" s="68"/>
      <c r="E143" s="83"/>
      <c r="G143" s="157"/>
      <c r="H143" s="157"/>
      <c r="I143" s="157"/>
      <c r="J143" s="157"/>
      <c r="K143" s="157"/>
      <c r="L143" s="157"/>
      <c r="M143" s="157"/>
      <c r="N143" s="157"/>
    </row>
    <row r="144" spans="1:14" ht="13.7" customHeight="1" x14ac:dyDescent="0.25">
      <c r="A144" s="156"/>
      <c r="B144" s="156"/>
      <c r="C144" s="156"/>
      <c r="D144" s="156"/>
      <c r="E144" s="156"/>
      <c r="F144" s="156"/>
      <c r="G144" s="156"/>
      <c r="H144" s="156"/>
      <c r="I144" s="156"/>
      <c r="J144" s="156"/>
      <c r="K144" s="156"/>
      <c r="L144" s="156"/>
      <c r="M144" s="156"/>
      <c r="N144" s="156"/>
    </row>
    <row r="145" spans="1:14" ht="13.5" customHeight="1" x14ac:dyDescent="0.25">
      <c r="A145" s="68"/>
      <c r="B145" s="181" t="s">
        <v>126</v>
      </c>
      <c r="C145" s="181"/>
      <c r="D145" s="181"/>
      <c r="E145" s="181"/>
      <c r="F145" s="181"/>
      <c r="G145" s="181"/>
      <c r="H145" s="181"/>
      <c r="I145" s="181"/>
      <c r="J145" s="181"/>
      <c r="K145" s="181"/>
      <c r="L145" s="181"/>
      <c r="M145" s="181"/>
      <c r="N145" s="181"/>
    </row>
    <row r="146" spans="1:14" ht="13.5" customHeight="1" x14ac:dyDescent="0.25">
      <c r="A146" s="68"/>
      <c r="B146" s="181"/>
      <c r="C146" s="181"/>
      <c r="D146" s="181"/>
      <c r="E146" s="181"/>
      <c r="F146" s="181"/>
      <c r="G146" s="181"/>
      <c r="H146" s="181"/>
      <c r="I146" s="181"/>
      <c r="J146" s="181"/>
      <c r="K146" s="181"/>
      <c r="L146" s="181"/>
      <c r="M146" s="181"/>
      <c r="N146" s="181"/>
    </row>
    <row r="147" spans="1:14" ht="13.5" customHeight="1" x14ac:dyDescent="0.25">
      <c r="A147" s="156"/>
      <c r="B147" s="156"/>
      <c r="C147" s="156"/>
      <c r="D147" s="156"/>
      <c r="E147" s="156"/>
      <c r="F147" s="156"/>
      <c r="G147" s="156"/>
      <c r="H147" s="156"/>
      <c r="I147" s="156"/>
      <c r="J147" s="156"/>
      <c r="K147" s="156"/>
      <c r="L147" s="156"/>
      <c r="M147" s="156"/>
      <c r="N147" s="156"/>
    </row>
    <row r="148" spans="1:14" ht="13.7" customHeight="1" x14ac:dyDescent="0.25">
      <c r="A148" s="85" t="s">
        <v>359</v>
      </c>
      <c r="B148" s="157" t="s">
        <v>178</v>
      </c>
      <c r="C148" s="157"/>
      <c r="D148" s="157"/>
      <c r="E148" s="157"/>
      <c r="F148" s="157"/>
      <c r="G148" s="157"/>
      <c r="H148" s="157"/>
      <c r="I148" s="157"/>
      <c r="J148" s="196" t="e">
        <f>+J87/J131</f>
        <v>#DIV/0!</v>
      </c>
      <c r="K148" s="196"/>
      <c r="L148" s="196"/>
      <c r="M148" s="196"/>
      <c r="N148" s="196"/>
    </row>
    <row r="149" spans="1:14" ht="13.7" customHeight="1" x14ac:dyDescent="0.25">
      <c r="A149" s="53"/>
      <c r="B149" s="157"/>
      <c r="C149" s="157"/>
      <c r="D149" s="157"/>
      <c r="E149" s="157"/>
      <c r="F149" s="157"/>
      <c r="G149" s="157"/>
      <c r="H149" s="157"/>
      <c r="I149" s="157"/>
      <c r="J149" s="188"/>
      <c r="K149" s="188"/>
      <c r="L149" s="188"/>
      <c r="M149" s="188"/>
      <c r="N149" s="188"/>
    </row>
    <row r="150" spans="1:14" ht="13.7" customHeight="1" x14ac:dyDescent="0.25">
      <c r="A150" s="53"/>
      <c r="B150" s="157"/>
      <c r="C150" s="157"/>
      <c r="D150" s="157"/>
      <c r="E150" s="157"/>
      <c r="F150" s="157"/>
      <c r="G150" s="157"/>
      <c r="H150" s="157"/>
      <c r="I150" s="157"/>
      <c r="J150" s="188"/>
      <c r="K150" s="188"/>
      <c r="L150" s="188"/>
      <c r="M150" s="188"/>
      <c r="N150" s="188"/>
    </row>
    <row r="151" spans="1:14" ht="13.7" customHeight="1" x14ac:dyDescent="0.25">
      <c r="A151" s="53"/>
      <c r="B151" s="157"/>
      <c r="C151" s="157"/>
      <c r="D151" s="157"/>
      <c r="E151" s="157"/>
      <c r="F151" s="157"/>
      <c r="G151" s="157"/>
      <c r="H151" s="157"/>
      <c r="I151" s="157"/>
      <c r="J151" s="156"/>
      <c r="K151" s="156"/>
      <c r="L151" s="156"/>
      <c r="M151" s="156"/>
      <c r="N151" s="156"/>
    </row>
    <row r="152" spans="1:14" ht="13.7" customHeight="1" x14ac:dyDescent="0.25">
      <c r="A152" s="156"/>
      <c r="B152" s="156"/>
      <c r="C152" s="156"/>
      <c r="D152" s="156"/>
      <c r="E152" s="156"/>
      <c r="F152" s="156"/>
      <c r="G152" s="156"/>
      <c r="H152" s="156"/>
      <c r="I152" s="156"/>
      <c r="J152" s="156"/>
      <c r="K152" s="156"/>
      <c r="L152" s="156"/>
      <c r="M152" s="156"/>
      <c r="N152" s="156"/>
    </row>
    <row r="153" spans="1:14" ht="13.7" customHeight="1" x14ac:dyDescent="0.25">
      <c r="A153" s="52" t="s">
        <v>364</v>
      </c>
      <c r="C153" s="51" t="s">
        <v>335</v>
      </c>
      <c r="D153" s="51"/>
      <c r="E153" s="51" t="s">
        <v>338</v>
      </c>
      <c r="G153" s="157" t="s">
        <v>127</v>
      </c>
      <c r="H153" s="157"/>
      <c r="I153" s="157"/>
      <c r="J153" s="157"/>
      <c r="K153" s="157"/>
      <c r="L153" s="157"/>
      <c r="M153" s="157"/>
      <c r="N153" s="157"/>
    </row>
    <row r="154" spans="1:14" ht="13.7" customHeight="1" x14ac:dyDescent="0.25">
      <c r="C154" s="163"/>
      <c r="E154" s="165"/>
      <c r="G154" s="157"/>
      <c r="H154" s="157"/>
      <c r="I154" s="157"/>
      <c r="J154" s="157"/>
      <c r="K154" s="157"/>
      <c r="L154" s="157"/>
      <c r="M154" s="157"/>
      <c r="N154" s="157"/>
    </row>
    <row r="155" spans="1:14" ht="13.7" customHeight="1" x14ac:dyDescent="0.25">
      <c r="C155" s="164"/>
      <c r="E155" s="166"/>
      <c r="G155" s="157"/>
      <c r="H155" s="157"/>
      <c r="I155" s="157"/>
      <c r="J155" s="157"/>
      <c r="K155" s="157"/>
      <c r="L155" s="157"/>
      <c r="M155" s="157"/>
      <c r="N155" s="157"/>
    </row>
    <row r="156" spans="1:14" ht="13.7" customHeight="1" x14ac:dyDescent="0.25">
      <c r="A156" s="156"/>
      <c r="B156" s="156"/>
      <c r="C156" s="156"/>
      <c r="D156" s="156"/>
      <c r="E156" s="156"/>
      <c r="F156" s="156"/>
      <c r="G156" s="156"/>
      <c r="H156" s="156"/>
      <c r="I156" s="156"/>
      <c r="J156" s="156"/>
      <c r="K156" s="156"/>
      <c r="L156" s="156"/>
      <c r="M156" s="156"/>
      <c r="N156" s="156"/>
    </row>
    <row r="157" spans="1:14" ht="13.7" customHeight="1" thickBot="1" x14ac:dyDescent="0.25">
      <c r="A157" s="169" t="s">
        <v>180</v>
      </c>
      <c r="B157" s="169"/>
      <c r="C157" s="169"/>
      <c r="D157" s="169"/>
      <c r="E157" s="169"/>
      <c r="F157" s="169"/>
      <c r="G157" s="169"/>
      <c r="H157" s="169"/>
      <c r="I157" s="169"/>
      <c r="J157" s="169"/>
      <c r="K157" s="169"/>
      <c r="L157" s="169"/>
      <c r="M157" s="169"/>
      <c r="N157" s="169"/>
    </row>
    <row r="158" spans="1:14" ht="13.7" customHeight="1" x14ac:dyDescent="0.25">
      <c r="A158" s="186"/>
      <c r="B158" s="186"/>
      <c r="C158" s="186"/>
      <c r="D158" s="186"/>
      <c r="E158" s="186"/>
      <c r="F158" s="186"/>
      <c r="G158" s="186"/>
      <c r="H158" s="186"/>
      <c r="I158" s="186"/>
      <c r="J158" s="186"/>
      <c r="K158" s="186"/>
      <c r="L158" s="186"/>
      <c r="M158" s="186"/>
      <c r="N158" s="186"/>
    </row>
    <row r="159" spans="1:14" ht="13.7" customHeight="1" x14ac:dyDescent="0.25">
      <c r="A159" s="52" t="s">
        <v>334</v>
      </c>
      <c r="B159" s="157" t="s">
        <v>310</v>
      </c>
      <c r="C159" s="157"/>
      <c r="D159" s="157"/>
      <c r="E159" s="157"/>
      <c r="F159" s="157"/>
      <c r="G159" s="157"/>
      <c r="H159" s="157"/>
      <c r="I159" s="157"/>
      <c r="J159" s="170"/>
      <c r="K159" s="170"/>
      <c r="L159" s="170"/>
      <c r="M159" s="170"/>
      <c r="N159" s="170"/>
    </row>
    <row r="160" spans="1:14" ht="13.7" customHeight="1" x14ac:dyDescent="0.25">
      <c r="B160" s="157"/>
      <c r="C160" s="157"/>
      <c r="D160" s="157"/>
      <c r="E160" s="157"/>
      <c r="F160" s="157"/>
      <c r="G160" s="157"/>
      <c r="H160" s="157"/>
      <c r="I160" s="157"/>
      <c r="J160" s="171"/>
      <c r="K160" s="171"/>
      <c r="L160" s="171"/>
      <c r="M160" s="171"/>
      <c r="N160" s="171"/>
    </row>
    <row r="161" spans="1:14" ht="13.7" customHeight="1" x14ac:dyDescent="0.25">
      <c r="B161" s="157"/>
      <c r="C161" s="157"/>
      <c r="D161" s="157"/>
      <c r="E161" s="157"/>
      <c r="F161" s="157"/>
      <c r="G161" s="157"/>
      <c r="H161" s="157"/>
      <c r="I161" s="157"/>
      <c r="J161" s="171"/>
      <c r="K161" s="171"/>
      <c r="L161" s="171"/>
      <c r="M161" s="171"/>
      <c r="N161" s="171"/>
    </row>
    <row r="162" spans="1:14" ht="13.7" customHeight="1" x14ac:dyDescent="0.25">
      <c r="B162" s="157"/>
      <c r="C162" s="157"/>
      <c r="D162" s="157"/>
      <c r="E162" s="157"/>
      <c r="F162" s="157"/>
      <c r="G162" s="157"/>
      <c r="H162" s="157"/>
      <c r="I162" s="157"/>
      <c r="J162" s="170"/>
      <c r="K162" s="170"/>
      <c r="L162" s="170"/>
      <c r="M162" s="170"/>
      <c r="N162" s="170"/>
    </row>
    <row r="163" spans="1:14" ht="13.7" customHeight="1" x14ac:dyDescent="0.25">
      <c r="A163" s="156"/>
      <c r="B163" s="156"/>
      <c r="C163" s="156"/>
      <c r="D163" s="156"/>
      <c r="E163" s="156"/>
      <c r="F163" s="156"/>
      <c r="G163" s="156"/>
      <c r="H163" s="156"/>
      <c r="I163" s="156"/>
      <c r="J163" s="156"/>
      <c r="K163" s="156"/>
      <c r="L163" s="156"/>
      <c r="M163" s="156"/>
      <c r="N163" s="156"/>
    </row>
    <row r="164" spans="1:14" ht="13.7" customHeight="1" x14ac:dyDescent="0.25">
      <c r="A164" s="52" t="s">
        <v>340</v>
      </c>
      <c r="B164" s="157" t="s">
        <v>356</v>
      </c>
      <c r="C164" s="157"/>
      <c r="D164" s="157"/>
      <c r="E164" s="157"/>
      <c r="F164" s="157"/>
      <c r="G164" s="157"/>
      <c r="H164" s="157"/>
      <c r="I164" s="157"/>
      <c r="J164" s="157"/>
      <c r="K164" s="157"/>
      <c r="L164" s="157"/>
      <c r="M164" s="157"/>
      <c r="N164" s="157"/>
    </row>
    <row r="165" spans="1:14" ht="13.7" customHeight="1" x14ac:dyDescent="0.25">
      <c r="A165" s="156"/>
      <c r="B165" s="156"/>
      <c r="C165" s="156"/>
      <c r="D165" s="156"/>
      <c r="E165" s="156"/>
      <c r="F165" s="156"/>
      <c r="G165" s="156"/>
      <c r="H165" s="156"/>
      <c r="I165" s="156"/>
      <c r="J165" s="156"/>
      <c r="K165" s="156"/>
      <c r="L165" s="156"/>
      <c r="M165" s="156"/>
      <c r="N165" s="156"/>
    </row>
    <row r="166" spans="1:14" ht="13.7" customHeight="1" x14ac:dyDescent="0.25">
      <c r="A166" s="52"/>
      <c r="B166" s="50" t="s">
        <v>345</v>
      </c>
      <c r="C166" s="51" t="s">
        <v>335</v>
      </c>
      <c r="D166" s="51"/>
      <c r="E166" s="51" t="s">
        <v>338</v>
      </c>
      <c r="G166" s="156"/>
      <c r="H166" s="156"/>
      <c r="I166" s="156"/>
      <c r="J166" s="156"/>
      <c r="K166" s="156"/>
      <c r="L166" s="156"/>
      <c r="M166" s="156"/>
      <c r="N166" s="156"/>
    </row>
    <row r="167" spans="1:14" ht="13.7" customHeight="1" x14ac:dyDescent="0.25">
      <c r="C167" s="163"/>
      <c r="E167" s="165"/>
      <c r="G167" s="157" t="s">
        <v>219</v>
      </c>
      <c r="H167" s="157"/>
      <c r="I167" s="157"/>
      <c r="J167" s="157"/>
      <c r="K167" s="157"/>
      <c r="L167" s="157"/>
      <c r="M167" s="157"/>
      <c r="N167" s="157"/>
    </row>
    <row r="168" spans="1:14" ht="13.7" customHeight="1" x14ac:dyDescent="0.25">
      <c r="C168" s="164"/>
      <c r="E168" s="166"/>
      <c r="G168" s="157"/>
      <c r="H168" s="157"/>
      <c r="I168" s="157"/>
      <c r="J168" s="157"/>
      <c r="K168" s="157"/>
      <c r="L168" s="157"/>
      <c r="M168" s="157"/>
      <c r="N168" s="157"/>
    </row>
    <row r="169" spans="1:14" ht="13.7" customHeight="1" x14ac:dyDescent="0.25">
      <c r="A169" s="156"/>
      <c r="B169" s="156"/>
      <c r="C169" s="156"/>
      <c r="D169" s="156"/>
      <c r="E169" s="156"/>
      <c r="F169" s="156"/>
      <c r="G169" s="156"/>
      <c r="H169" s="156"/>
      <c r="I169" s="156"/>
      <c r="J169" s="156"/>
      <c r="K169" s="156"/>
      <c r="L169" s="156"/>
      <c r="M169" s="156"/>
      <c r="N169" s="156"/>
    </row>
    <row r="170" spans="1:14" ht="13.7" customHeight="1" x14ac:dyDescent="0.25">
      <c r="A170" s="52"/>
      <c r="B170" s="50" t="s">
        <v>345</v>
      </c>
      <c r="C170" s="51" t="s">
        <v>335</v>
      </c>
      <c r="D170" s="51"/>
      <c r="E170" s="51" t="s">
        <v>338</v>
      </c>
      <c r="G170" s="156"/>
      <c r="H170" s="156"/>
      <c r="I170" s="156"/>
      <c r="J170" s="156"/>
      <c r="K170" s="156"/>
      <c r="L170" s="156"/>
      <c r="M170" s="156"/>
      <c r="N170" s="156"/>
    </row>
    <row r="171" spans="1:14" ht="13.7" customHeight="1" x14ac:dyDescent="0.25">
      <c r="C171" s="165"/>
      <c r="E171" s="163"/>
      <c r="G171" s="157" t="s">
        <v>227</v>
      </c>
      <c r="H171" s="157"/>
      <c r="I171" s="157"/>
      <c r="J171" s="157"/>
      <c r="K171" s="157"/>
      <c r="L171" s="157"/>
      <c r="M171" s="157"/>
      <c r="N171" s="157"/>
    </row>
    <row r="172" spans="1:14" ht="13.7" customHeight="1" x14ac:dyDescent="0.25">
      <c r="C172" s="166"/>
      <c r="E172" s="164"/>
      <c r="G172" s="157"/>
      <c r="H172" s="157"/>
      <c r="I172" s="157"/>
      <c r="J172" s="157"/>
      <c r="K172" s="157"/>
      <c r="L172" s="157"/>
      <c r="M172" s="157"/>
      <c r="N172" s="157"/>
    </row>
    <row r="173" spans="1:14" ht="13.7" customHeight="1" x14ac:dyDescent="0.25">
      <c r="A173" s="156"/>
      <c r="B173" s="156"/>
      <c r="C173" s="156"/>
      <c r="D173" s="156"/>
      <c r="E173" s="156"/>
      <c r="F173" s="156"/>
      <c r="G173" s="156"/>
      <c r="H173" s="156"/>
      <c r="I173" s="156"/>
      <c r="J173" s="156"/>
      <c r="K173" s="156"/>
      <c r="L173" s="156"/>
      <c r="M173" s="156"/>
      <c r="N173" s="156"/>
    </row>
    <row r="174" spans="1:14" ht="13.7" customHeight="1" x14ac:dyDescent="0.25">
      <c r="A174" s="52" t="s">
        <v>341</v>
      </c>
      <c r="B174" s="157" t="s">
        <v>129</v>
      </c>
      <c r="C174" s="157"/>
      <c r="D174" s="157"/>
      <c r="E174" s="157"/>
      <c r="F174" s="157"/>
      <c r="G174" s="157"/>
      <c r="H174" s="157"/>
      <c r="I174" s="157"/>
      <c r="J174" s="157"/>
      <c r="K174" s="157"/>
      <c r="L174" s="157"/>
      <c r="M174" s="157"/>
      <c r="N174" s="157"/>
    </row>
    <row r="175" spans="1:14" ht="13.7" customHeight="1" x14ac:dyDescent="0.25">
      <c r="B175" s="157"/>
      <c r="C175" s="157"/>
      <c r="D175" s="157"/>
      <c r="E175" s="157"/>
      <c r="F175" s="157"/>
      <c r="G175" s="157"/>
      <c r="H175" s="157"/>
      <c r="I175" s="157"/>
      <c r="J175" s="157"/>
      <c r="K175" s="157"/>
      <c r="L175" s="157"/>
      <c r="M175" s="157"/>
      <c r="N175" s="157"/>
    </row>
    <row r="176" spans="1:14" ht="13.7" customHeight="1" x14ac:dyDescent="0.25">
      <c r="A176" s="156"/>
      <c r="B176" s="156"/>
      <c r="C176" s="156"/>
      <c r="D176" s="156"/>
      <c r="E176" s="156"/>
      <c r="F176" s="156"/>
      <c r="G176" s="156"/>
      <c r="H176" s="156"/>
      <c r="I176" s="156"/>
      <c r="J176" s="156"/>
      <c r="K176" s="156"/>
      <c r="L176" s="156"/>
      <c r="M176" s="156"/>
      <c r="N176" s="156"/>
    </row>
    <row r="177" spans="1:14" ht="13.7" customHeight="1" x14ac:dyDescent="0.25">
      <c r="A177" s="52" t="s">
        <v>353</v>
      </c>
      <c r="B177" s="157" t="s">
        <v>130</v>
      </c>
      <c r="C177" s="157"/>
      <c r="D177" s="157"/>
      <c r="E177" s="157"/>
      <c r="F177" s="157"/>
      <c r="G177" s="157"/>
      <c r="H177" s="157"/>
      <c r="I177" s="157"/>
      <c r="J177" s="157"/>
      <c r="K177" s="157"/>
      <c r="L177" s="157"/>
      <c r="M177" s="182">
        <f>+'F - Interest Rate (Part B)'!B12</f>
        <v>1.7000000000000001E-2</v>
      </c>
      <c r="N177" s="182"/>
    </row>
    <row r="178" spans="1:14" ht="13.7" customHeight="1" x14ac:dyDescent="0.25">
      <c r="B178" s="157"/>
      <c r="C178" s="157"/>
      <c r="D178" s="157"/>
      <c r="E178" s="157"/>
      <c r="F178" s="157"/>
      <c r="G178" s="157"/>
      <c r="H178" s="157"/>
      <c r="I178" s="157"/>
      <c r="J178" s="157"/>
      <c r="K178" s="157"/>
      <c r="L178" s="157"/>
      <c r="M178" s="173"/>
      <c r="N178" s="173"/>
    </row>
    <row r="179" spans="1:14" ht="13.7" customHeight="1" x14ac:dyDescent="0.25">
      <c r="B179" s="157"/>
      <c r="C179" s="157"/>
      <c r="D179" s="157"/>
      <c r="E179" s="157"/>
      <c r="F179" s="157"/>
      <c r="G179" s="157"/>
      <c r="H179" s="157"/>
      <c r="I179" s="157"/>
      <c r="J179" s="157"/>
      <c r="K179" s="157"/>
      <c r="L179" s="157"/>
      <c r="M179" s="156"/>
      <c r="N179" s="156"/>
    </row>
    <row r="180" spans="1:14" ht="13.7" customHeight="1" x14ac:dyDescent="0.25">
      <c r="B180" s="157"/>
      <c r="C180" s="157"/>
      <c r="D180" s="157"/>
      <c r="E180" s="157"/>
      <c r="F180" s="157"/>
      <c r="G180" s="157"/>
      <c r="H180" s="157"/>
      <c r="I180" s="157"/>
      <c r="J180" s="157"/>
      <c r="K180" s="157"/>
      <c r="L180" s="157"/>
      <c r="M180" s="156"/>
      <c r="N180" s="156"/>
    </row>
    <row r="181" spans="1:14" ht="13.7" customHeight="1" x14ac:dyDescent="0.25">
      <c r="B181" s="157"/>
      <c r="C181" s="157"/>
      <c r="D181" s="157"/>
      <c r="E181" s="157"/>
      <c r="F181" s="157"/>
      <c r="G181" s="157"/>
      <c r="H181" s="157"/>
      <c r="I181" s="157"/>
      <c r="J181" s="157"/>
      <c r="K181" s="157"/>
      <c r="L181" s="157"/>
      <c r="M181" s="156"/>
      <c r="N181" s="156"/>
    </row>
    <row r="182" spans="1:14" ht="13.7" customHeight="1" x14ac:dyDescent="0.25">
      <c r="B182" s="157"/>
      <c r="C182" s="157"/>
      <c r="D182" s="157"/>
      <c r="E182" s="157"/>
      <c r="F182" s="157"/>
      <c r="G182" s="157"/>
      <c r="H182" s="157"/>
      <c r="I182" s="157"/>
      <c r="J182" s="157"/>
      <c r="K182" s="157"/>
      <c r="L182" s="157"/>
      <c r="M182" s="156"/>
      <c r="N182" s="156"/>
    </row>
    <row r="183" spans="1:14" ht="13.7" customHeight="1" x14ac:dyDescent="0.25">
      <c r="B183" s="157"/>
      <c r="C183" s="157"/>
      <c r="D183" s="157"/>
      <c r="E183" s="157"/>
      <c r="F183" s="157"/>
      <c r="G183" s="157"/>
      <c r="H183" s="157"/>
      <c r="I183" s="157"/>
      <c r="J183" s="157"/>
      <c r="K183" s="157"/>
      <c r="L183" s="157"/>
      <c r="M183" s="156"/>
      <c r="N183" s="156"/>
    </row>
    <row r="184" spans="1:14" ht="13.7" customHeight="1" x14ac:dyDescent="0.25">
      <c r="B184" s="157"/>
      <c r="C184" s="157"/>
      <c r="D184" s="157"/>
      <c r="E184" s="157"/>
      <c r="F184" s="157"/>
      <c r="G184" s="157"/>
      <c r="H184" s="157"/>
      <c r="I184" s="157"/>
      <c r="J184" s="157"/>
      <c r="K184" s="157"/>
      <c r="L184" s="157"/>
      <c r="M184" s="156"/>
      <c r="N184" s="156"/>
    </row>
    <row r="185" spans="1:14" ht="13.7" customHeight="1" x14ac:dyDescent="0.2">
      <c r="B185" s="189" t="s">
        <v>384</v>
      </c>
      <c r="C185" s="189"/>
      <c r="D185" s="189"/>
      <c r="E185" s="189"/>
      <c r="F185" s="189"/>
      <c r="G185" s="189"/>
      <c r="H185" s="189"/>
      <c r="I185" s="189"/>
      <c r="J185" s="189"/>
      <c r="K185" s="189"/>
      <c r="L185" s="189"/>
      <c r="M185" s="189"/>
      <c r="N185" s="189"/>
    </row>
    <row r="186" spans="1:14" ht="13.7" customHeight="1" x14ac:dyDescent="0.25">
      <c r="A186" s="156"/>
      <c r="B186" s="156"/>
      <c r="C186" s="156"/>
      <c r="D186" s="156"/>
      <c r="E186" s="156"/>
      <c r="F186" s="156"/>
      <c r="G186" s="156"/>
      <c r="H186" s="156"/>
      <c r="I186" s="156"/>
      <c r="J186" s="156"/>
      <c r="K186" s="156"/>
      <c r="L186" s="156"/>
      <c r="M186" s="156"/>
      <c r="N186" s="156"/>
    </row>
    <row r="187" spans="1:14" ht="13.7" customHeight="1" x14ac:dyDescent="0.25">
      <c r="A187" s="52" t="s">
        <v>354</v>
      </c>
      <c r="B187" s="157" t="s">
        <v>131</v>
      </c>
      <c r="C187" s="157"/>
      <c r="D187" s="157"/>
      <c r="E187" s="157"/>
      <c r="F187" s="157"/>
      <c r="G187" s="157"/>
      <c r="H187" s="157"/>
      <c r="I187" s="157"/>
      <c r="J187" s="157"/>
      <c r="K187" s="157"/>
      <c r="L187" s="157"/>
      <c r="M187" s="233">
        <f>+'G - FMV (Part B)'!C21</f>
        <v>0</v>
      </c>
      <c r="N187" s="233"/>
    </row>
    <row r="188" spans="1:14" ht="13.7" customHeight="1" x14ac:dyDescent="0.25">
      <c r="A188" s="156"/>
      <c r="B188" s="156"/>
      <c r="C188" s="156"/>
      <c r="D188" s="156"/>
      <c r="E188" s="156"/>
      <c r="F188" s="156"/>
      <c r="G188" s="156"/>
      <c r="H188" s="156"/>
      <c r="I188" s="156"/>
      <c r="J188" s="156"/>
      <c r="K188" s="156"/>
      <c r="L188" s="156"/>
      <c r="M188" s="156"/>
      <c r="N188" s="156"/>
    </row>
    <row r="189" spans="1:14" s="68" customFormat="1" ht="13.7" customHeight="1" x14ac:dyDescent="0.25">
      <c r="A189" s="72"/>
      <c r="B189" s="181" t="s">
        <v>132</v>
      </c>
      <c r="C189" s="181"/>
      <c r="D189" s="181"/>
      <c r="E189" s="181"/>
      <c r="F189" s="181"/>
      <c r="G189" s="181"/>
      <c r="H189" s="181"/>
      <c r="I189" s="181"/>
      <c r="J189" s="181"/>
      <c r="K189" s="181"/>
      <c r="L189" s="181"/>
      <c r="M189" s="181"/>
      <c r="N189" s="181"/>
    </row>
    <row r="190" spans="1:14" s="68" customFormat="1" ht="13.7" customHeight="1" x14ac:dyDescent="0.25">
      <c r="A190" s="72"/>
      <c r="B190" s="181"/>
      <c r="C190" s="181"/>
      <c r="D190" s="181"/>
      <c r="E190" s="181"/>
      <c r="F190" s="181"/>
      <c r="G190" s="181"/>
      <c r="H190" s="181"/>
      <c r="I190" s="181"/>
      <c r="J190" s="181"/>
      <c r="K190" s="181"/>
      <c r="L190" s="181"/>
      <c r="M190" s="181"/>
      <c r="N190" s="181"/>
    </row>
    <row r="191" spans="1:14" s="68" customFormat="1" ht="13.7" customHeight="1" x14ac:dyDescent="0.25">
      <c r="A191" s="72"/>
      <c r="B191" s="181"/>
      <c r="C191" s="181"/>
      <c r="D191" s="181"/>
      <c r="E191" s="181"/>
      <c r="F191" s="181"/>
      <c r="G191" s="181"/>
      <c r="H191" s="181"/>
      <c r="I191" s="181"/>
      <c r="J191" s="181"/>
      <c r="K191" s="181"/>
      <c r="L191" s="181"/>
      <c r="M191" s="181"/>
      <c r="N191" s="181"/>
    </row>
    <row r="192" spans="1:14" s="68" customFormat="1" ht="13.7" customHeight="1" x14ac:dyDescent="0.25">
      <c r="A192" s="72"/>
      <c r="B192" s="181"/>
      <c r="C192" s="181"/>
      <c r="D192" s="181"/>
      <c r="E192" s="181"/>
      <c r="F192" s="181"/>
      <c r="G192" s="181"/>
      <c r="H192" s="181"/>
      <c r="I192" s="181"/>
      <c r="J192" s="181"/>
      <c r="K192" s="181"/>
      <c r="L192" s="181"/>
      <c r="M192" s="181"/>
      <c r="N192" s="181"/>
    </row>
    <row r="193" spans="1:14" s="68" customFormat="1" ht="13.7" customHeight="1" x14ac:dyDescent="0.25">
      <c r="A193" s="156"/>
      <c r="B193" s="156"/>
      <c r="C193" s="156"/>
      <c r="D193" s="156"/>
      <c r="E193" s="156"/>
      <c r="F193" s="156"/>
      <c r="G193" s="156"/>
      <c r="H193" s="156"/>
      <c r="I193" s="156"/>
      <c r="J193" s="156"/>
      <c r="K193" s="156"/>
      <c r="L193" s="156"/>
      <c r="M193" s="156"/>
      <c r="N193" s="156"/>
    </row>
    <row r="194" spans="1:14" s="68" customFormat="1" ht="13.7" customHeight="1" x14ac:dyDescent="0.25">
      <c r="A194" s="72"/>
      <c r="B194" s="181" t="s">
        <v>133</v>
      </c>
      <c r="C194" s="181"/>
      <c r="D194" s="181"/>
      <c r="E194" s="181"/>
      <c r="F194" s="181"/>
      <c r="G194" s="181"/>
      <c r="H194" s="181"/>
      <c r="I194" s="181"/>
      <c r="J194" s="181"/>
      <c r="K194" s="181"/>
      <c r="L194" s="181"/>
      <c r="M194" s="181"/>
      <c r="N194" s="181"/>
    </row>
    <row r="195" spans="1:14" ht="13.7" customHeight="1" x14ac:dyDescent="0.25">
      <c r="A195" s="156"/>
      <c r="B195" s="156"/>
      <c r="C195" s="156"/>
      <c r="D195" s="156"/>
      <c r="E195" s="156"/>
      <c r="F195" s="156"/>
      <c r="G195" s="156"/>
      <c r="H195" s="156"/>
      <c r="I195" s="156"/>
      <c r="J195" s="156"/>
      <c r="K195" s="156"/>
      <c r="L195" s="156"/>
      <c r="M195" s="156"/>
      <c r="N195" s="156"/>
    </row>
    <row r="196" spans="1:14" ht="13.7" customHeight="1" x14ac:dyDescent="0.25">
      <c r="B196" s="183" t="s">
        <v>162</v>
      </c>
      <c r="C196" s="183"/>
      <c r="D196" s="183"/>
      <c r="E196" s="183"/>
      <c r="F196" s="183"/>
      <c r="G196" s="183"/>
      <c r="H196" s="183"/>
      <c r="I196" s="183"/>
      <c r="J196" s="183"/>
      <c r="K196" s="183"/>
      <c r="L196" s="183"/>
      <c r="M196" s="183"/>
      <c r="N196" s="183"/>
    </row>
    <row r="197" spans="1:14" ht="13.7" customHeight="1" x14ac:dyDescent="0.25">
      <c r="B197" s="183"/>
      <c r="C197" s="183"/>
      <c r="D197" s="183"/>
      <c r="E197" s="183"/>
      <c r="F197" s="183"/>
      <c r="G197" s="183"/>
      <c r="H197" s="183"/>
      <c r="I197" s="183"/>
      <c r="J197" s="183"/>
      <c r="K197" s="183"/>
      <c r="L197" s="183"/>
      <c r="M197" s="183"/>
      <c r="N197" s="183"/>
    </row>
    <row r="198" spans="1:14" ht="13.7" customHeight="1" x14ac:dyDescent="0.25">
      <c r="B198" s="183"/>
      <c r="C198" s="183"/>
      <c r="D198" s="183"/>
      <c r="E198" s="183"/>
      <c r="F198" s="183"/>
      <c r="G198" s="183"/>
      <c r="H198" s="183"/>
      <c r="I198" s="183"/>
      <c r="J198" s="183"/>
      <c r="K198" s="183"/>
      <c r="L198" s="183"/>
      <c r="M198" s="183"/>
      <c r="N198" s="183"/>
    </row>
    <row r="199" spans="1:14" ht="13.7" customHeight="1" x14ac:dyDescent="0.25">
      <c r="A199" s="156"/>
      <c r="B199" s="156"/>
      <c r="C199" s="156"/>
      <c r="D199" s="156"/>
      <c r="E199" s="156"/>
      <c r="F199" s="156"/>
      <c r="G199" s="156"/>
      <c r="H199" s="156"/>
      <c r="I199" s="156"/>
      <c r="J199" s="156"/>
      <c r="K199" s="156"/>
      <c r="L199" s="156"/>
      <c r="M199" s="156"/>
      <c r="N199" s="156"/>
    </row>
    <row r="200" spans="1:14" ht="13.7" customHeight="1" x14ac:dyDescent="0.25">
      <c r="A200" s="52" t="s">
        <v>359</v>
      </c>
      <c r="B200" s="157" t="s">
        <v>134</v>
      </c>
      <c r="C200" s="157"/>
      <c r="D200" s="157"/>
      <c r="E200" s="157"/>
      <c r="F200" s="157"/>
      <c r="G200" s="157"/>
      <c r="H200" s="157"/>
      <c r="I200" s="157"/>
      <c r="J200" s="157"/>
      <c r="K200" s="157"/>
      <c r="L200" s="157"/>
      <c r="M200" s="198">
        <f>+'H - NPV (Part B)'!G2</f>
        <v>0</v>
      </c>
      <c r="N200" s="160"/>
    </row>
    <row r="201" spans="1:14" ht="13.7" customHeight="1" x14ac:dyDescent="0.25">
      <c r="A201" s="52"/>
      <c r="B201" s="157"/>
      <c r="C201" s="157"/>
      <c r="D201" s="157"/>
      <c r="E201" s="157"/>
      <c r="F201" s="157"/>
      <c r="G201" s="157"/>
      <c r="H201" s="157"/>
      <c r="I201" s="157"/>
      <c r="J201" s="157"/>
      <c r="K201" s="157"/>
      <c r="L201" s="157"/>
      <c r="M201" s="173"/>
      <c r="N201" s="173"/>
    </row>
    <row r="202" spans="1:14" ht="13.7" customHeight="1" x14ac:dyDescent="0.25">
      <c r="B202" s="157"/>
      <c r="C202" s="157"/>
      <c r="D202" s="157"/>
      <c r="E202" s="157"/>
      <c r="F202" s="157"/>
      <c r="G202" s="157"/>
      <c r="H202" s="157"/>
      <c r="I202" s="157"/>
      <c r="J202" s="157"/>
      <c r="K202" s="157"/>
      <c r="L202" s="157"/>
      <c r="M202" s="188"/>
      <c r="N202" s="188"/>
    </row>
    <row r="203" spans="1:14" ht="13.7" customHeight="1" x14ac:dyDescent="0.25">
      <c r="A203" s="156"/>
      <c r="B203" s="156"/>
      <c r="C203" s="156"/>
      <c r="D203" s="156"/>
      <c r="E203" s="156"/>
      <c r="F203" s="156"/>
      <c r="G203" s="156"/>
      <c r="H203" s="156"/>
      <c r="I203" s="156"/>
      <c r="J203" s="156"/>
      <c r="K203" s="156"/>
      <c r="L203" s="156"/>
      <c r="M203" s="156"/>
      <c r="N203" s="156"/>
    </row>
    <row r="204" spans="1:14" ht="13.7" customHeight="1" x14ac:dyDescent="0.25">
      <c r="A204" s="52" t="s">
        <v>364</v>
      </c>
      <c r="B204" s="157" t="s">
        <v>135</v>
      </c>
      <c r="C204" s="157"/>
      <c r="D204" s="157"/>
      <c r="E204" s="157"/>
      <c r="F204" s="157"/>
      <c r="G204" s="157"/>
      <c r="H204" s="157"/>
      <c r="I204" s="157"/>
      <c r="J204" s="157"/>
      <c r="K204" s="157"/>
      <c r="L204" s="157"/>
      <c r="M204" s="196" t="e">
        <f>+M200/M187</f>
        <v>#DIV/0!</v>
      </c>
      <c r="N204" s="196"/>
    </row>
    <row r="205" spans="1:14" ht="13.7" customHeight="1" x14ac:dyDescent="0.25">
      <c r="A205" s="52"/>
      <c r="B205" s="157"/>
      <c r="C205" s="157"/>
      <c r="D205" s="157"/>
      <c r="E205" s="157"/>
      <c r="F205" s="157"/>
      <c r="G205" s="157"/>
      <c r="H205" s="157"/>
      <c r="I205" s="157"/>
      <c r="J205" s="157"/>
      <c r="K205" s="157"/>
      <c r="L205" s="157"/>
      <c r="M205" s="188"/>
      <c r="N205" s="188"/>
    </row>
    <row r="206" spans="1:14" ht="13.7" customHeight="1" x14ac:dyDescent="0.25">
      <c r="B206" s="157"/>
      <c r="C206" s="157"/>
      <c r="D206" s="157"/>
      <c r="E206" s="157"/>
      <c r="F206" s="157"/>
      <c r="G206" s="157"/>
      <c r="H206" s="157"/>
      <c r="I206" s="157"/>
      <c r="J206" s="157"/>
      <c r="K206" s="157"/>
      <c r="L206" s="157"/>
      <c r="M206" s="188"/>
      <c r="N206" s="188"/>
    </row>
    <row r="207" spans="1:14" ht="13.7" customHeight="1" x14ac:dyDescent="0.25">
      <c r="A207" s="156"/>
      <c r="B207" s="156"/>
      <c r="C207" s="156"/>
      <c r="D207" s="156"/>
      <c r="E207" s="156"/>
      <c r="F207" s="156"/>
      <c r="G207" s="156"/>
      <c r="H207" s="156"/>
      <c r="I207" s="156"/>
      <c r="J207" s="156"/>
      <c r="K207" s="156"/>
      <c r="L207" s="156"/>
      <c r="M207" s="156"/>
      <c r="N207" s="156"/>
    </row>
    <row r="208" spans="1:14" ht="13.7" customHeight="1" x14ac:dyDescent="0.25">
      <c r="A208" s="52" t="s">
        <v>365</v>
      </c>
      <c r="C208" s="51" t="s">
        <v>335</v>
      </c>
      <c r="D208" s="51"/>
      <c r="E208" s="51" t="s">
        <v>338</v>
      </c>
      <c r="G208" s="157" t="s">
        <v>136</v>
      </c>
      <c r="H208" s="157"/>
      <c r="I208" s="157"/>
      <c r="J208" s="157"/>
      <c r="K208" s="157"/>
      <c r="L208" s="157"/>
      <c r="M208" s="157"/>
      <c r="N208" s="157"/>
    </row>
    <row r="209" spans="1:14" ht="13.7" customHeight="1" x14ac:dyDescent="0.25">
      <c r="C209" s="163"/>
      <c r="E209" s="165"/>
      <c r="G209" s="157"/>
      <c r="H209" s="157"/>
      <c r="I209" s="157"/>
      <c r="J209" s="157"/>
      <c r="K209" s="157"/>
      <c r="L209" s="157"/>
      <c r="M209" s="157"/>
      <c r="N209" s="157"/>
    </row>
    <row r="210" spans="1:14" ht="13.7" customHeight="1" x14ac:dyDescent="0.25">
      <c r="C210" s="164"/>
      <c r="E210" s="166"/>
      <c r="G210" s="157"/>
      <c r="H210" s="157"/>
      <c r="I210" s="157"/>
      <c r="J210" s="157"/>
      <c r="K210" s="157"/>
      <c r="L210" s="157"/>
      <c r="M210" s="157"/>
      <c r="N210" s="157"/>
    </row>
    <row r="211" spans="1:14" ht="13.7" customHeight="1" x14ac:dyDescent="0.25">
      <c r="A211" s="156"/>
      <c r="B211" s="156"/>
      <c r="C211" s="156"/>
      <c r="D211" s="156"/>
      <c r="E211" s="156"/>
      <c r="F211" s="156"/>
      <c r="G211" s="156"/>
      <c r="H211" s="156"/>
      <c r="I211" s="156"/>
      <c r="J211" s="156"/>
      <c r="K211" s="156"/>
      <c r="L211" s="156"/>
      <c r="M211" s="156"/>
      <c r="N211" s="156"/>
    </row>
    <row r="212" spans="1:14" ht="13.7" customHeight="1" thickBot="1" x14ac:dyDescent="0.25">
      <c r="A212" s="169" t="s">
        <v>228</v>
      </c>
      <c r="B212" s="169"/>
      <c r="C212" s="169"/>
      <c r="D212" s="169"/>
      <c r="E212" s="169"/>
      <c r="F212" s="169"/>
      <c r="G212" s="169"/>
      <c r="H212" s="169"/>
      <c r="I212" s="169"/>
      <c r="J212" s="169"/>
      <c r="K212" s="169"/>
      <c r="L212" s="169"/>
      <c r="M212" s="169"/>
      <c r="N212" s="169"/>
    </row>
    <row r="213" spans="1:14" ht="13.7" customHeight="1" x14ac:dyDescent="0.25">
      <c r="A213" s="156"/>
      <c r="B213" s="156"/>
      <c r="C213" s="156"/>
      <c r="D213" s="156"/>
      <c r="E213" s="156"/>
      <c r="F213" s="156"/>
      <c r="G213" s="156"/>
      <c r="H213" s="156"/>
      <c r="I213" s="156"/>
      <c r="J213" s="156"/>
      <c r="K213" s="156"/>
      <c r="L213" s="156"/>
      <c r="M213" s="156"/>
      <c r="N213" s="156"/>
    </row>
    <row r="214" spans="1:14" ht="13.7" customHeight="1" x14ac:dyDescent="0.25">
      <c r="A214" s="52" t="s">
        <v>334</v>
      </c>
      <c r="C214" s="51" t="s">
        <v>335</v>
      </c>
      <c r="D214" s="51"/>
      <c r="E214" s="51" t="s">
        <v>338</v>
      </c>
      <c r="G214" s="156"/>
      <c r="H214" s="156"/>
      <c r="I214" s="156"/>
      <c r="J214" s="156"/>
      <c r="K214" s="156"/>
      <c r="L214" s="156"/>
      <c r="M214" s="156"/>
      <c r="N214" s="156"/>
    </row>
    <row r="215" spans="1:14" ht="13.7" customHeight="1" x14ac:dyDescent="0.25">
      <c r="C215" s="163"/>
      <c r="E215" s="165"/>
      <c r="G215" s="183" t="s">
        <v>368</v>
      </c>
      <c r="H215" s="183"/>
      <c r="I215" s="183"/>
      <c r="J215" s="183"/>
      <c r="K215" s="183"/>
      <c r="L215" s="183"/>
      <c r="M215" s="183"/>
      <c r="N215" s="183"/>
    </row>
    <row r="216" spans="1:14" ht="13.7" customHeight="1" x14ac:dyDescent="0.25">
      <c r="C216" s="164"/>
      <c r="E216" s="166"/>
      <c r="G216" s="183"/>
      <c r="H216" s="183"/>
      <c r="I216" s="183"/>
      <c r="J216" s="183"/>
      <c r="K216" s="183"/>
      <c r="L216" s="183"/>
      <c r="M216" s="183"/>
      <c r="N216" s="183"/>
    </row>
    <row r="217" spans="1:14" ht="13.7" customHeight="1" x14ac:dyDescent="0.25">
      <c r="A217" s="156"/>
      <c r="B217" s="156"/>
      <c r="C217" s="156"/>
      <c r="D217" s="156"/>
      <c r="E217" s="156"/>
      <c r="F217" s="156"/>
      <c r="G217" s="156"/>
      <c r="H217" s="156"/>
      <c r="I217" s="156"/>
      <c r="J217" s="156"/>
      <c r="K217" s="156"/>
      <c r="L217" s="156"/>
      <c r="M217" s="156"/>
      <c r="N217" s="156"/>
    </row>
    <row r="218" spans="1:14" ht="13.7" customHeight="1" x14ac:dyDescent="0.25">
      <c r="A218" s="52" t="s">
        <v>340</v>
      </c>
      <c r="C218" s="51" t="s">
        <v>335</v>
      </c>
      <c r="D218" s="51"/>
      <c r="E218" s="51" t="s">
        <v>338</v>
      </c>
      <c r="G218" s="156"/>
      <c r="H218" s="156"/>
      <c r="I218" s="156"/>
      <c r="J218" s="156"/>
      <c r="K218" s="156"/>
      <c r="L218" s="156"/>
      <c r="M218" s="156"/>
      <c r="N218" s="156"/>
    </row>
    <row r="219" spans="1:14" ht="13.7" customHeight="1" x14ac:dyDescent="0.25">
      <c r="C219" s="163"/>
      <c r="E219" s="165"/>
      <c r="G219" s="157" t="s">
        <v>370</v>
      </c>
      <c r="H219" s="157"/>
      <c r="I219" s="157"/>
      <c r="J219" s="157"/>
      <c r="K219" s="157"/>
      <c r="L219" s="157"/>
      <c r="M219" s="157"/>
      <c r="N219" s="157"/>
    </row>
    <row r="220" spans="1:14" ht="13.7" customHeight="1" x14ac:dyDescent="0.25">
      <c r="C220" s="164"/>
      <c r="E220" s="166"/>
      <c r="G220" s="156"/>
      <c r="H220" s="156"/>
      <c r="I220" s="156"/>
      <c r="J220" s="156"/>
      <c r="K220" s="156"/>
      <c r="L220" s="156"/>
      <c r="M220" s="156"/>
      <c r="N220" s="156"/>
    </row>
    <row r="221" spans="1:14" ht="13.7" customHeight="1" x14ac:dyDescent="0.25">
      <c r="A221" s="156"/>
      <c r="B221" s="156"/>
      <c r="C221" s="156"/>
      <c r="D221" s="156"/>
      <c r="E221" s="156"/>
      <c r="F221" s="156"/>
      <c r="G221" s="156"/>
      <c r="H221" s="156"/>
      <c r="I221" s="156"/>
      <c r="J221" s="156"/>
      <c r="K221" s="156"/>
      <c r="L221" s="156"/>
      <c r="M221" s="156"/>
      <c r="N221" s="156"/>
    </row>
    <row r="222" spans="1:14" ht="13.7" customHeight="1" x14ac:dyDescent="0.25">
      <c r="A222" s="157" t="s">
        <v>232</v>
      </c>
      <c r="B222" s="157"/>
      <c r="C222" s="157"/>
      <c r="D222" s="157"/>
      <c r="E222" s="157"/>
      <c r="F222" s="157"/>
      <c r="G222" s="157"/>
      <c r="H222" s="157"/>
      <c r="I222" s="157"/>
      <c r="J222" s="157"/>
      <c r="K222" s="157"/>
      <c r="L222" s="157"/>
      <c r="M222" s="157"/>
      <c r="N222" s="157"/>
    </row>
    <row r="223" spans="1:14" ht="13.7" customHeight="1" x14ac:dyDescent="0.25">
      <c r="A223" s="157"/>
      <c r="B223" s="157"/>
      <c r="C223" s="157"/>
      <c r="D223" s="157"/>
      <c r="E223" s="157"/>
      <c r="F223" s="157"/>
      <c r="G223" s="157"/>
      <c r="H223" s="157"/>
      <c r="I223" s="157"/>
      <c r="J223" s="157"/>
      <c r="K223" s="157"/>
      <c r="L223" s="157"/>
      <c r="M223" s="157"/>
      <c r="N223" s="157"/>
    </row>
    <row r="224" spans="1:14" ht="13.7" customHeight="1" x14ac:dyDescent="0.25">
      <c r="A224" s="156"/>
      <c r="B224" s="156"/>
      <c r="C224" s="156"/>
      <c r="D224" s="156"/>
      <c r="E224" s="156"/>
      <c r="F224" s="156"/>
      <c r="G224" s="156"/>
      <c r="H224" s="156"/>
      <c r="I224" s="156"/>
      <c r="J224" s="156"/>
      <c r="K224" s="156"/>
      <c r="L224" s="156"/>
      <c r="M224" s="156"/>
      <c r="N224" s="156"/>
    </row>
    <row r="225" spans="1:14" ht="13.7" customHeight="1" x14ac:dyDescent="0.25">
      <c r="A225" s="52" t="s">
        <v>341</v>
      </c>
      <c r="C225" s="51" t="s">
        <v>335</v>
      </c>
      <c r="D225" s="51"/>
      <c r="E225" s="51" t="s">
        <v>338</v>
      </c>
      <c r="G225" s="156"/>
      <c r="H225" s="156"/>
      <c r="I225" s="156"/>
      <c r="J225" s="156"/>
      <c r="K225" s="156"/>
      <c r="L225" s="156"/>
      <c r="M225" s="156"/>
      <c r="N225" s="156"/>
    </row>
    <row r="226" spans="1:14" ht="13.7" customHeight="1" x14ac:dyDescent="0.25">
      <c r="C226" s="163"/>
      <c r="E226" s="165"/>
      <c r="G226" s="183" t="s">
        <v>61</v>
      </c>
      <c r="H226" s="183"/>
      <c r="I226" s="183"/>
      <c r="J226" s="183"/>
      <c r="K226" s="183"/>
      <c r="L226" s="183"/>
      <c r="M226" s="183"/>
      <c r="N226" s="183"/>
    </row>
    <row r="227" spans="1:14" ht="13.7" customHeight="1" x14ac:dyDescent="0.25">
      <c r="C227" s="164"/>
      <c r="E227" s="166"/>
      <c r="G227" s="183"/>
      <c r="H227" s="183"/>
      <c r="I227" s="183"/>
      <c r="J227" s="183"/>
      <c r="K227" s="183"/>
      <c r="L227" s="183"/>
      <c r="M227" s="183"/>
      <c r="N227" s="183"/>
    </row>
    <row r="228" spans="1:14" ht="13.7" customHeight="1" x14ac:dyDescent="0.25">
      <c r="A228" s="156"/>
      <c r="B228" s="156"/>
      <c r="C228" s="156"/>
      <c r="D228" s="156"/>
      <c r="E228" s="156"/>
      <c r="F228" s="156"/>
      <c r="G228" s="156"/>
      <c r="H228" s="156"/>
      <c r="I228" s="156"/>
      <c r="J228" s="156"/>
      <c r="K228" s="156"/>
      <c r="L228" s="156"/>
      <c r="M228" s="156"/>
      <c r="N228" s="156"/>
    </row>
    <row r="229" spans="1:14" ht="13.7" customHeight="1" x14ac:dyDescent="0.25">
      <c r="A229" s="52" t="s">
        <v>353</v>
      </c>
      <c r="C229" s="51" t="s">
        <v>335</v>
      </c>
      <c r="D229" s="51"/>
      <c r="E229" s="51" t="s">
        <v>338</v>
      </c>
      <c r="G229" s="183" t="s">
        <v>231</v>
      </c>
      <c r="H229" s="183"/>
      <c r="I229" s="183"/>
      <c r="J229" s="183"/>
      <c r="K229" s="183"/>
      <c r="L229" s="183"/>
      <c r="M229" s="183"/>
      <c r="N229" s="183"/>
    </row>
    <row r="230" spans="1:14" ht="13.7" customHeight="1" x14ac:dyDescent="0.25">
      <c r="C230" s="163"/>
      <c r="E230" s="165"/>
      <c r="G230" s="183"/>
      <c r="H230" s="183"/>
      <c r="I230" s="183"/>
      <c r="J230" s="183"/>
      <c r="K230" s="183"/>
      <c r="L230" s="183"/>
      <c r="M230" s="183"/>
      <c r="N230" s="183"/>
    </row>
    <row r="231" spans="1:14" ht="13.7" customHeight="1" x14ac:dyDescent="0.25">
      <c r="C231" s="164"/>
      <c r="E231" s="166"/>
      <c r="G231" s="183"/>
      <c r="H231" s="183"/>
      <c r="I231" s="183"/>
      <c r="J231" s="183"/>
      <c r="K231" s="183"/>
      <c r="L231" s="183"/>
      <c r="M231" s="183"/>
      <c r="N231" s="183"/>
    </row>
    <row r="232" spans="1:14" ht="13.7" customHeight="1" x14ac:dyDescent="0.25">
      <c r="A232" s="156"/>
      <c r="B232" s="156"/>
      <c r="C232" s="156"/>
      <c r="D232" s="156"/>
      <c r="E232" s="156"/>
      <c r="F232" s="156"/>
      <c r="G232" s="156"/>
      <c r="H232" s="156"/>
      <c r="I232" s="156"/>
      <c r="J232" s="156"/>
      <c r="K232" s="156"/>
      <c r="L232" s="156"/>
      <c r="M232" s="156"/>
      <c r="N232" s="156"/>
    </row>
    <row r="233" spans="1:14" ht="13.7" customHeight="1" x14ac:dyDescent="0.25">
      <c r="A233" s="183" t="s">
        <v>233</v>
      </c>
      <c r="B233" s="183"/>
      <c r="C233" s="183"/>
      <c r="D233" s="183"/>
      <c r="E233" s="183"/>
      <c r="F233" s="183"/>
      <c r="G233" s="183"/>
      <c r="H233" s="183"/>
      <c r="I233" s="183"/>
      <c r="J233" s="183"/>
      <c r="K233" s="183"/>
      <c r="L233" s="183"/>
      <c r="M233" s="183"/>
      <c r="N233" s="183"/>
    </row>
    <row r="234" spans="1:14" ht="13.7" customHeight="1" x14ac:dyDescent="0.25">
      <c r="A234" s="183"/>
      <c r="B234" s="183"/>
      <c r="C234" s="183"/>
      <c r="D234" s="183"/>
      <c r="E234" s="183"/>
      <c r="F234" s="183"/>
      <c r="G234" s="183"/>
      <c r="H234" s="183"/>
      <c r="I234" s="183"/>
      <c r="J234" s="183"/>
      <c r="K234" s="183"/>
      <c r="L234" s="183"/>
      <c r="M234" s="183"/>
      <c r="N234" s="183"/>
    </row>
    <row r="235" spans="1:14" ht="13.7" customHeight="1" x14ac:dyDescent="0.25">
      <c r="A235" s="156"/>
      <c r="B235" s="156"/>
      <c r="C235" s="156"/>
      <c r="D235" s="156"/>
      <c r="E235" s="156"/>
      <c r="F235" s="156"/>
      <c r="G235" s="156"/>
      <c r="H235" s="156"/>
      <c r="I235" s="156"/>
      <c r="J235" s="156"/>
      <c r="K235" s="156"/>
      <c r="L235" s="156"/>
      <c r="M235" s="156"/>
      <c r="N235" s="156"/>
    </row>
    <row r="236" spans="1:14" ht="13.7" customHeight="1" x14ac:dyDescent="0.2">
      <c r="A236" s="175" t="s">
        <v>234</v>
      </c>
      <c r="B236" s="175"/>
      <c r="C236" s="175"/>
      <c r="D236" s="175"/>
      <c r="E236" s="175"/>
      <c r="F236" s="175"/>
      <c r="G236" s="175"/>
      <c r="H236" s="175"/>
      <c r="I236" s="175"/>
      <c r="J236" s="175"/>
      <c r="K236" s="175"/>
      <c r="L236" s="175"/>
      <c r="M236" s="175"/>
      <c r="N236" s="175"/>
    </row>
    <row r="237" spans="1:14" ht="13.7" customHeight="1" x14ac:dyDescent="0.25">
      <c r="A237" s="156"/>
      <c r="B237" s="156"/>
      <c r="C237" s="156"/>
      <c r="D237" s="156"/>
      <c r="E237" s="156"/>
      <c r="F237" s="156"/>
      <c r="G237" s="156"/>
      <c r="H237" s="156"/>
      <c r="I237" s="156"/>
      <c r="J237" s="156"/>
      <c r="K237" s="156"/>
      <c r="L237" s="156"/>
      <c r="M237" s="156"/>
      <c r="N237" s="156"/>
    </row>
    <row r="238" spans="1:14" ht="13.7" customHeight="1" thickBot="1" x14ac:dyDescent="0.25">
      <c r="A238" s="169" t="s">
        <v>236</v>
      </c>
      <c r="B238" s="169"/>
      <c r="C238" s="169"/>
      <c r="D238" s="169"/>
      <c r="E238" s="169"/>
      <c r="F238" s="169"/>
      <c r="G238" s="169"/>
      <c r="H238" s="169"/>
      <c r="I238" s="169"/>
      <c r="J238" s="169"/>
      <c r="K238" s="169"/>
      <c r="L238" s="169"/>
      <c r="M238" s="169"/>
      <c r="N238" s="169"/>
    </row>
    <row r="239" spans="1:14" ht="13.7" customHeight="1" x14ac:dyDescent="0.2">
      <c r="A239" s="199" t="s">
        <v>235</v>
      </c>
      <c r="B239" s="199"/>
      <c r="C239" s="199"/>
      <c r="D239" s="199"/>
      <c r="E239" s="199"/>
      <c r="F239" s="199"/>
      <c r="G239" s="199"/>
      <c r="H239" s="199"/>
      <c r="I239" s="199"/>
      <c r="J239" s="199"/>
      <c r="K239" s="199"/>
      <c r="L239" s="199"/>
      <c r="M239" s="199"/>
      <c r="N239" s="199"/>
    </row>
    <row r="240" spans="1:14" ht="13.7" customHeight="1" x14ac:dyDescent="0.25">
      <c r="A240" s="156"/>
      <c r="B240" s="156"/>
      <c r="C240" s="156"/>
      <c r="D240" s="156"/>
      <c r="E240" s="156"/>
      <c r="F240" s="156"/>
      <c r="G240" s="156"/>
      <c r="H240" s="156"/>
      <c r="I240" s="156"/>
      <c r="J240" s="156"/>
      <c r="K240" s="156"/>
      <c r="L240" s="156"/>
      <c r="M240" s="156"/>
      <c r="N240" s="156"/>
    </row>
    <row r="241" spans="1:14" ht="13.7" customHeight="1" x14ac:dyDescent="0.25">
      <c r="A241" s="52" t="s">
        <v>334</v>
      </c>
      <c r="C241" s="51" t="s">
        <v>335</v>
      </c>
      <c r="D241" s="51"/>
      <c r="E241" s="51" t="s">
        <v>338</v>
      </c>
      <c r="G241" s="156"/>
      <c r="H241" s="156"/>
      <c r="I241" s="156"/>
      <c r="J241" s="156"/>
      <c r="K241" s="156"/>
      <c r="L241" s="156"/>
      <c r="M241" s="156"/>
      <c r="N241" s="156"/>
    </row>
    <row r="242" spans="1:14" ht="13.7" customHeight="1" x14ac:dyDescent="0.25">
      <c r="C242" s="163"/>
      <c r="E242" s="163"/>
      <c r="G242" s="183" t="s">
        <v>237</v>
      </c>
      <c r="H242" s="183"/>
      <c r="I242" s="183"/>
      <c r="J242" s="183"/>
      <c r="K242" s="183"/>
      <c r="L242" s="183"/>
      <c r="M242" s="183"/>
      <c r="N242" s="183"/>
    </row>
    <row r="243" spans="1:14" ht="13.7" customHeight="1" x14ac:dyDescent="0.25">
      <c r="C243" s="164"/>
      <c r="E243" s="164"/>
      <c r="G243" s="183"/>
      <c r="H243" s="183"/>
      <c r="I243" s="183"/>
      <c r="J243" s="183"/>
      <c r="K243" s="183"/>
      <c r="L243" s="183"/>
      <c r="M243" s="183"/>
      <c r="N243" s="183"/>
    </row>
    <row r="244" spans="1:14" s="68" customFormat="1" ht="13.7" customHeight="1" x14ac:dyDescent="0.25">
      <c r="A244" s="156"/>
      <c r="B244" s="156"/>
      <c r="C244" s="156"/>
      <c r="D244" s="156"/>
      <c r="E244" s="156"/>
      <c r="F244" s="156"/>
      <c r="G244" s="156"/>
      <c r="H244" s="156"/>
      <c r="I244" s="156"/>
      <c r="J244" s="156"/>
      <c r="K244" s="156"/>
      <c r="L244" s="156"/>
      <c r="M244" s="156"/>
      <c r="N244" s="156"/>
    </row>
    <row r="245" spans="1:14" s="68" customFormat="1" ht="13.7" customHeight="1" x14ac:dyDescent="0.25">
      <c r="A245" s="157" t="s">
        <v>238</v>
      </c>
      <c r="B245" s="157"/>
      <c r="C245" s="157"/>
      <c r="D245" s="157"/>
      <c r="E245" s="157"/>
      <c r="F245" s="157"/>
      <c r="G245" s="157"/>
      <c r="H245" s="157"/>
      <c r="I245" s="157"/>
      <c r="J245" s="157"/>
      <c r="K245" s="157"/>
      <c r="L245" s="157"/>
      <c r="M245" s="247"/>
      <c r="N245" s="247"/>
    </row>
    <row r="246" spans="1:14" s="68" customFormat="1" ht="13.7" customHeight="1" x14ac:dyDescent="0.25">
      <c r="A246" s="157"/>
      <c r="B246" s="157"/>
      <c r="C246" s="157"/>
      <c r="D246" s="157"/>
      <c r="E246" s="157"/>
      <c r="F246" s="157"/>
      <c r="G246" s="157"/>
      <c r="H246" s="157"/>
      <c r="I246" s="157"/>
      <c r="J246" s="157"/>
      <c r="K246" s="157"/>
      <c r="L246" s="157"/>
      <c r="M246" s="173"/>
      <c r="N246" s="173"/>
    </row>
    <row r="247" spans="1:14" ht="13.7" customHeight="1" x14ac:dyDescent="0.25">
      <c r="A247" s="156"/>
      <c r="B247" s="156"/>
      <c r="C247" s="156"/>
      <c r="D247" s="156"/>
      <c r="E247" s="156"/>
      <c r="F247" s="156"/>
      <c r="G247" s="156"/>
      <c r="H247" s="156"/>
      <c r="I247" s="156"/>
      <c r="J247" s="156"/>
      <c r="K247" s="156"/>
      <c r="L247" s="156"/>
      <c r="M247" s="156"/>
      <c r="N247" s="156"/>
    </row>
    <row r="248" spans="1:14" ht="13.7" customHeight="1" x14ac:dyDescent="0.25">
      <c r="A248" s="52" t="s">
        <v>340</v>
      </c>
      <c r="C248" s="51" t="s">
        <v>335</v>
      </c>
      <c r="D248" s="51"/>
      <c r="E248" s="51" t="s">
        <v>338</v>
      </c>
      <c r="G248" s="156"/>
      <c r="H248" s="156"/>
      <c r="I248" s="156"/>
      <c r="J248" s="156"/>
      <c r="K248" s="156"/>
      <c r="L248" s="156"/>
      <c r="M248" s="156"/>
      <c r="N248" s="156"/>
    </row>
    <row r="249" spans="1:14" ht="13.7" customHeight="1" x14ac:dyDescent="0.25">
      <c r="C249" s="163"/>
      <c r="E249" s="163"/>
      <c r="G249" s="157" t="s">
        <v>239</v>
      </c>
      <c r="H249" s="157"/>
      <c r="I249" s="157"/>
      <c r="J249" s="157"/>
      <c r="K249" s="157"/>
      <c r="L249" s="157"/>
      <c r="M249" s="157"/>
      <c r="N249" s="157"/>
    </row>
    <row r="250" spans="1:14" ht="13.7" customHeight="1" x14ac:dyDescent="0.25">
      <c r="C250" s="164"/>
      <c r="E250" s="164"/>
      <c r="G250" s="156"/>
      <c r="H250" s="156"/>
      <c r="I250" s="156"/>
      <c r="J250" s="156"/>
      <c r="K250" s="156"/>
      <c r="L250" s="156"/>
      <c r="M250" s="156"/>
      <c r="N250" s="156"/>
    </row>
    <row r="251" spans="1:14" ht="13.7" customHeight="1" x14ac:dyDescent="0.25">
      <c r="A251" s="156"/>
      <c r="B251" s="156"/>
      <c r="C251" s="156"/>
      <c r="D251" s="156"/>
      <c r="E251" s="156"/>
      <c r="F251" s="156"/>
      <c r="G251" s="156"/>
      <c r="H251" s="156"/>
      <c r="I251" s="156"/>
      <c r="J251" s="156"/>
      <c r="K251" s="156"/>
      <c r="L251" s="156"/>
      <c r="M251" s="156"/>
      <c r="N251" s="156"/>
    </row>
    <row r="252" spans="1:14" ht="13.7" customHeight="1" x14ac:dyDescent="0.25">
      <c r="A252" s="157" t="s">
        <v>240</v>
      </c>
      <c r="B252" s="157"/>
      <c r="C252" s="157"/>
      <c r="D252" s="157"/>
      <c r="E252" s="157"/>
      <c r="F252" s="157"/>
      <c r="G252" s="157"/>
      <c r="H252" s="157"/>
      <c r="I252" s="157"/>
      <c r="J252" s="157"/>
      <c r="K252" s="157"/>
      <c r="L252" s="157"/>
      <c r="M252" s="170"/>
      <c r="N252" s="170"/>
    </row>
    <row r="253" spans="1:14" ht="13.7" customHeight="1" x14ac:dyDescent="0.25">
      <c r="A253" s="157"/>
      <c r="B253" s="157"/>
      <c r="C253" s="157"/>
      <c r="D253" s="157"/>
      <c r="E253" s="157"/>
      <c r="F253" s="157"/>
      <c r="G253" s="157"/>
      <c r="H253" s="157"/>
      <c r="I253" s="157"/>
      <c r="J253" s="157"/>
      <c r="K253" s="157"/>
      <c r="L253" s="157"/>
      <c r="M253" s="173"/>
      <c r="N253" s="173"/>
    </row>
    <row r="254" spans="1:14" ht="13.7" customHeight="1" x14ac:dyDescent="0.25">
      <c r="A254" s="156"/>
      <c r="B254" s="156"/>
      <c r="C254" s="156"/>
      <c r="D254" s="156"/>
      <c r="E254" s="156"/>
      <c r="F254" s="156"/>
      <c r="G254" s="156"/>
      <c r="H254" s="156"/>
      <c r="I254" s="156"/>
      <c r="J254" s="156"/>
      <c r="K254" s="156"/>
      <c r="L254" s="156"/>
      <c r="M254" s="156"/>
      <c r="N254" s="156"/>
    </row>
    <row r="255" spans="1:14" ht="13.7" customHeight="1" x14ac:dyDescent="0.25">
      <c r="A255" s="52" t="s">
        <v>341</v>
      </c>
      <c r="C255" s="51" t="s">
        <v>335</v>
      </c>
      <c r="D255" s="51"/>
      <c r="E255" s="51" t="s">
        <v>338</v>
      </c>
      <c r="G255" s="156"/>
      <c r="H255" s="156"/>
      <c r="I255" s="156"/>
      <c r="J255" s="156"/>
      <c r="K255" s="156"/>
      <c r="L255" s="156"/>
      <c r="M255" s="156"/>
      <c r="N255" s="156"/>
    </row>
    <row r="256" spans="1:14" ht="13.7" customHeight="1" x14ac:dyDescent="0.25">
      <c r="C256" s="163"/>
      <c r="E256" s="163"/>
      <c r="G256" s="157" t="s">
        <v>241</v>
      </c>
      <c r="H256" s="157"/>
      <c r="I256" s="157"/>
      <c r="J256" s="157"/>
      <c r="K256" s="157"/>
      <c r="L256" s="157"/>
      <c r="M256" s="157"/>
      <c r="N256" s="157"/>
    </row>
    <row r="257" spans="1:14" ht="13.7" customHeight="1" x14ac:dyDescent="0.25">
      <c r="C257" s="164"/>
      <c r="E257" s="164"/>
      <c r="G257" s="157"/>
      <c r="H257" s="157"/>
      <c r="I257" s="157"/>
      <c r="J257" s="157"/>
      <c r="K257" s="157"/>
      <c r="L257" s="157"/>
      <c r="M257" s="157"/>
      <c r="N257" s="157"/>
    </row>
    <row r="258" spans="1:14" ht="13.7" customHeight="1" x14ac:dyDescent="0.25">
      <c r="A258" s="156"/>
      <c r="B258" s="156"/>
      <c r="C258" s="156"/>
      <c r="D258" s="156"/>
      <c r="E258" s="156"/>
      <c r="F258" s="156"/>
      <c r="G258" s="156"/>
      <c r="H258" s="156"/>
      <c r="I258" s="156"/>
      <c r="J258" s="156"/>
      <c r="K258" s="156"/>
      <c r="L258" s="156"/>
      <c r="M258" s="156"/>
      <c r="N258" s="156"/>
    </row>
    <row r="259" spans="1:14" ht="13.7" customHeight="1" x14ac:dyDescent="0.25">
      <c r="A259" s="52" t="s">
        <v>353</v>
      </c>
      <c r="C259" s="51" t="s">
        <v>335</v>
      </c>
      <c r="D259" s="51"/>
      <c r="E259" s="51" t="s">
        <v>338</v>
      </c>
      <c r="G259" s="157" t="s">
        <v>168</v>
      </c>
      <c r="H259" s="157"/>
      <c r="I259" s="157"/>
      <c r="J259" s="157"/>
      <c r="K259" s="157"/>
      <c r="L259" s="157"/>
      <c r="M259" s="157"/>
      <c r="N259" s="157"/>
    </row>
    <row r="260" spans="1:14" ht="13.7" customHeight="1" x14ac:dyDescent="0.25">
      <c r="C260" s="163"/>
      <c r="E260" s="163"/>
      <c r="G260" s="157"/>
      <c r="H260" s="157"/>
      <c r="I260" s="157"/>
      <c r="J260" s="157"/>
      <c r="K260" s="157"/>
      <c r="L260" s="157"/>
      <c r="M260" s="157"/>
      <c r="N260" s="157"/>
    </row>
    <row r="261" spans="1:14" ht="13.7" customHeight="1" x14ac:dyDescent="0.25">
      <c r="C261" s="164"/>
      <c r="E261" s="164"/>
      <c r="G261" s="157"/>
      <c r="H261" s="157"/>
      <c r="I261" s="157"/>
      <c r="J261" s="157"/>
      <c r="K261" s="157"/>
      <c r="L261" s="157"/>
      <c r="M261" s="157"/>
      <c r="N261" s="157"/>
    </row>
    <row r="262" spans="1:14" ht="13.7" customHeight="1" x14ac:dyDescent="0.25">
      <c r="A262" s="156"/>
      <c r="B262" s="156"/>
      <c r="C262" s="156"/>
      <c r="D262" s="156"/>
      <c r="E262" s="156"/>
      <c r="F262" s="156"/>
      <c r="G262" s="156"/>
      <c r="H262" s="156"/>
      <c r="I262" s="156"/>
      <c r="J262" s="156"/>
      <c r="K262" s="156"/>
      <c r="L262" s="156"/>
      <c r="M262" s="156"/>
      <c r="N262" s="156"/>
    </row>
    <row r="263" spans="1:14" ht="13.7" customHeight="1" x14ac:dyDescent="0.25">
      <c r="A263" s="157" t="s">
        <v>286</v>
      </c>
      <c r="B263" s="157"/>
      <c r="C263" s="157"/>
      <c r="D263" s="157"/>
      <c r="E263" s="157"/>
      <c r="F263" s="157"/>
      <c r="G263" s="157"/>
      <c r="H263" s="157"/>
      <c r="I263" s="157"/>
      <c r="J263" s="157"/>
      <c r="K263" s="157"/>
      <c r="L263" s="157"/>
      <c r="M263" s="157"/>
      <c r="N263" s="157"/>
    </row>
    <row r="264" spans="1:14" ht="13.7" customHeight="1" x14ac:dyDescent="0.25">
      <c r="A264" s="157"/>
      <c r="B264" s="157"/>
      <c r="C264" s="157"/>
      <c r="D264" s="157"/>
      <c r="E264" s="157"/>
      <c r="F264" s="157"/>
      <c r="G264" s="157"/>
      <c r="H264" s="157"/>
      <c r="I264" s="157"/>
      <c r="J264" s="157"/>
      <c r="K264" s="157"/>
      <c r="L264" s="157"/>
      <c r="M264" s="157"/>
      <c r="N264" s="157"/>
    </row>
    <row r="265" spans="1:14" ht="13.7" customHeight="1" x14ac:dyDescent="0.25">
      <c r="A265" s="156"/>
      <c r="B265" s="156"/>
      <c r="C265" s="156"/>
      <c r="D265" s="156"/>
      <c r="E265" s="156"/>
      <c r="F265" s="156"/>
      <c r="G265" s="156"/>
      <c r="H265" s="156"/>
      <c r="I265" s="156"/>
      <c r="J265" s="156"/>
      <c r="K265" s="156"/>
      <c r="L265" s="156"/>
      <c r="M265" s="156"/>
      <c r="N265" s="156"/>
    </row>
    <row r="266" spans="1:14" ht="13.7" customHeight="1" x14ac:dyDescent="0.25">
      <c r="A266" s="157" t="s">
        <v>242</v>
      </c>
      <c r="B266" s="157"/>
      <c r="C266" s="157"/>
      <c r="D266" s="157"/>
      <c r="E266" s="157"/>
      <c r="F266" s="157"/>
      <c r="G266" s="157"/>
      <c r="H266" s="157"/>
      <c r="I266" s="157"/>
      <c r="J266" s="157"/>
      <c r="K266" s="157"/>
      <c r="L266" s="157"/>
      <c r="M266" s="157"/>
      <c r="N266" s="157"/>
    </row>
    <row r="267" spans="1:14" ht="13.7" customHeight="1" x14ac:dyDescent="0.25">
      <c r="A267" s="157"/>
      <c r="B267" s="157"/>
      <c r="C267" s="157"/>
      <c r="D267" s="157"/>
      <c r="E267" s="157"/>
      <c r="F267" s="157"/>
      <c r="G267" s="157"/>
      <c r="H267" s="157"/>
      <c r="I267" s="157"/>
      <c r="J267" s="157"/>
      <c r="K267" s="157"/>
      <c r="L267" s="157"/>
      <c r="M267" s="157"/>
      <c r="N267" s="157"/>
    </row>
    <row r="268" spans="1:14" ht="13.7" customHeight="1" x14ac:dyDescent="0.25">
      <c r="A268" s="157"/>
      <c r="B268" s="157"/>
      <c r="C268" s="157"/>
      <c r="D268" s="157"/>
      <c r="E268" s="157"/>
      <c r="F268" s="157"/>
      <c r="G268" s="157"/>
      <c r="H268" s="157"/>
      <c r="I268" s="157"/>
      <c r="J268" s="157"/>
      <c r="K268" s="157"/>
      <c r="L268" s="157"/>
      <c r="M268" s="157"/>
      <c r="N268" s="157"/>
    </row>
    <row r="269" spans="1:14" ht="13.7" customHeight="1" x14ac:dyDescent="0.25">
      <c r="A269" s="156"/>
      <c r="B269" s="156"/>
      <c r="C269" s="156"/>
      <c r="D269" s="156"/>
      <c r="E269" s="156"/>
      <c r="F269" s="156"/>
      <c r="G269" s="156"/>
      <c r="H269" s="156"/>
      <c r="I269" s="156"/>
      <c r="J269" s="156"/>
      <c r="K269" s="156"/>
      <c r="L269" s="156"/>
      <c r="M269" s="156"/>
      <c r="N269" s="156"/>
    </row>
    <row r="270" spans="1:14" ht="13.7" customHeight="1" x14ac:dyDescent="0.25">
      <c r="A270" s="85" t="s">
        <v>354</v>
      </c>
      <c r="B270" s="157" t="s">
        <v>243</v>
      </c>
      <c r="C270" s="157"/>
      <c r="D270" s="157"/>
      <c r="E270" s="157"/>
      <c r="F270" s="157"/>
      <c r="G270" s="157"/>
      <c r="H270" s="157"/>
      <c r="I270" s="157"/>
      <c r="J270" s="157"/>
      <c r="K270" s="157"/>
      <c r="L270" s="157"/>
      <c r="M270" s="157"/>
      <c r="N270" s="157"/>
    </row>
    <row r="271" spans="1:14" ht="13.7" customHeight="1" x14ac:dyDescent="0.25">
      <c r="A271" s="82"/>
      <c r="B271" s="157" t="s">
        <v>244</v>
      </c>
      <c r="C271" s="157"/>
      <c r="D271" s="157"/>
      <c r="E271" s="157"/>
      <c r="F271" s="157"/>
      <c r="G271" s="161"/>
      <c r="H271" s="161"/>
      <c r="I271" s="82"/>
      <c r="J271" s="157" t="s">
        <v>249</v>
      </c>
      <c r="K271" s="157"/>
      <c r="L271" s="157"/>
      <c r="M271" s="161"/>
      <c r="N271" s="161"/>
    </row>
    <row r="272" spans="1:14" ht="13.7" customHeight="1" x14ac:dyDescent="0.25">
      <c r="A272" s="82"/>
      <c r="B272" s="157" t="s">
        <v>245</v>
      </c>
      <c r="C272" s="157"/>
      <c r="D272" s="157"/>
      <c r="E272" s="157"/>
      <c r="F272" s="157"/>
      <c r="G272" s="161"/>
      <c r="H272" s="161"/>
      <c r="I272" s="82"/>
      <c r="J272" s="157" t="s">
        <v>250</v>
      </c>
      <c r="K272" s="157"/>
      <c r="L272" s="157"/>
      <c r="M272" s="161"/>
      <c r="N272" s="161"/>
    </row>
    <row r="273" spans="1:14" ht="13.7" customHeight="1" x14ac:dyDescent="0.25">
      <c r="A273" s="82"/>
      <c r="B273" s="157" t="s">
        <v>246</v>
      </c>
      <c r="C273" s="157"/>
      <c r="D273" s="157"/>
      <c r="E273" s="157"/>
      <c r="F273" s="157"/>
      <c r="G273" s="161"/>
      <c r="H273" s="161"/>
      <c r="I273" s="82"/>
      <c r="J273" s="157" t="s">
        <v>251</v>
      </c>
      <c r="K273" s="157"/>
      <c r="L273" s="157"/>
      <c r="M273" s="161"/>
      <c r="N273" s="161"/>
    </row>
    <row r="274" spans="1:14" ht="13.7" customHeight="1" x14ac:dyDescent="0.25">
      <c r="A274" s="82"/>
      <c r="B274" s="157" t="s">
        <v>247</v>
      </c>
      <c r="C274" s="157"/>
      <c r="D274" s="157"/>
      <c r="E274" s="157"/>
      <c r="F274" s="157"/>
      <c r="G274" s="161"/>
      <c r="H274" s="161"/>
      <c r="I274" s="82"/>
      <c r="J274" s="157" t="s">
        <v>252</v>
      </c>
      <c r="K274" s="157"/>
      <c r="L274" s="157"/>
      <c r="M274" s="161"/>
      <c r="N274" s="161"/>
    </row>
    <row r="275" spans="1:14" ht="13.7" customHeight="1" x14ac:dyDescent="0.25">
      <c r="A275" s="82"/>
      <c r="B275" s="157" t="s">
        <v>248</v>
      </c>
      <c r="C275" s="157"/>
      <c r="D275" s="157"/>
      <c r="E275" s="157"/>
      <c r="F275" s="157"/>
      <c r="G275" s="161"/>
      <c r="H275" s="161"/>
      <c r="I275" s="82"/>
      <c r="J275" s="157" t="s">
        <v>253</v>
      </c>
      <c r="K275" s="157"/>
      <c r="L275" s="157"/>
      <c r="M275" s="161"/>
      <c r="N275" s="161"/>
    </row>
    <row r="276" spans="1:14" ht="13.7" customHeight="1" x14ac:dyDescent="0.25">
      <c r="A276" s="156"/>
      <c r="B276" s="156"/>
      <c r="C276" s="156"/>
      <c r="D276" s="156"/>
      <c r="E276" s="156"/>
      <c r="F276" s="156"/>
      <c r="G276" s="156"/>
      <c r="H276" s="156"/>
      <c r="I276" s="156"/>
      <c r="J276" s="156"/>
      <c r="K276" s="156"/>
      <c r="L276" s="156"/>
      <c r="M276" s="156"/>
      <c r="N276" s="156"/>
    </row>
    <row r="277" spans="1:14" ht="13.7" customHeight="1" thickBot="1" x14ac:dyDescent="0.25">
      <c r="A277" s="169" t="s">
        <v>179</v>
      </c>
      <c r="B277" s="169"/>
      <c r="C277" s="169"/>
      <c r="D277" s="169"/>
      <c r="E277" s="169"/>
      <c r="F277" s="169"/>
      <c r="G277" s="169"/>
      <c r="H277" s="169"/>
      <c r="I277" s="169"/>
      <c r="J277" s="169"/>
      <c r="K277" s="169"/>
      <c r="L277" s="169"/>
      <c r="M277" s="169"/>
      <c r="N277" s="169"/>
    </row>
    <row r="278" spans="1:14" s="84" customFormat="1" ht="13.7" customHeight="1" x14ac:dyDescent="0.25">
      <c r="A278" s="156"/>
      <c r="B278" s="156"/>
      <c r="C278" s="156"/>
      <c r="D278" s="156"/>
      <c r="E278" s="156"/>
      <c r="F278" s="156"/>
      <c r="G278" s="156"/>
      <c r="H278" s="156"/>
      <c r="I278" s="156"/>
      <c r="J278" s="156"/>
      <c r="K278" s="156"/>
      <c r="L278" s="156"/>
      <c r="M278" s="156"/>
      <c r="N278" s="156"/>
    </row>
    <row r="279" spans="1:14" s="84" customFormat="1" ht="13.7" customHeight="1" x14ac:dyDescent="0.2">
      <c r="A279" s="241" t="s">
        <v>262</v>
      </c>
      <c r="B279" s="241"/>
      <c r="C279" s="241" t="s">
        <v>261</v>
      </c>
      <c r="D279" s="241"/>
      <c r="E279" s="241" t="s">
        <v>260</v>
      </c>
      <c r="F279" s="241"/>
      <c r="G279" s="86" t="s">
        <v>259</v>
      </c>
      <c r="H279" s="86" t="s">
        <v>258</v>
      </c>
      <c r="I279" s="86" t="s">
        <v>257</v>
      </c>
      <c r="J279" s="241" t="s">
        <v>256</v>
      </c>
      <c r="K279" s="241"/>
      <c r="L279" s="241"/>
      <c r="M279" s="86" t="s">
        <v>255</v>
      </c>
      <c r="N279" s="86" t="s">
        <v>254</v>
      </c>
    </row>
    <row r="280" spans="1:14" s="84" customFormat="1" ht="13.7" customHeight="1" x14ac:dyDescent="0.25">
      <c r="A280" s="246" t="s">
        <v>263</v>
      </c>
      <c r="B280" s="246"/>
      <c r="C280" s="246" t="s">
        <v>319</v>
      </c>
      <c r="D280" s="246"/>
      <c r="E280" s="246" t="s">
        <v>264</v>
      </c>
      <c r="F280" s="246"/>
      <c r="G280" s="246" t="s">
        <v>265</v>
      </c>
      <c r="H280" s="246" t="s">
        <v>320</v>
      </c>
      <c r="I280" s="246" t="s">
        <v>321</v>
      </c>
      <c r="J280" s="246" t="s">
        <v>266</v>
      </c>
      <c r="K280" s="246"/>
      <c r="L280" s="246"/>
      <c r="M280" s="246" t="s">
        <v>312</v>
      </c>
      <c r="N280" s="246" t="s">
        <v>322</v>
      </c>
    </row>
    <row r="281" spans="1:14" s="84" customFormat="1" ht="13.7" customHeight="1" x14ac:dyDescent="0.25">
      <c r="A281" s="246"/>
      <c r="B281" s="246"/>
      <c r="C281" s="246"/>
      <c r="D281" s="246"/>
      <c r="E281" s="246"/>
      <c r="F281" s="246"/>
      <c r="G281" s="246"/>
      <c r="H281" s="246"/>
      <c r="I281" s="246"/>
      <c r="J281" s="246"/>
      <c r="K281" s="246"/>
      <c r="L281" s="246"/>
      <c r="M281" s="246"/>
      <c r="N281" s="246"/>
    </row>
    <row r="282" spans="1:14" s="84" customFormat="1" ht="13.7" customHeight="1" x14ac:dyDescent="0.2">
      <c r="A282" s="241">
        <v>1</v>
      </c>
      <c r="B282" s="241"/>
      <c r="C282" s="257"/>
      <c r="D282" s="257"/>
      <c r="E282" s="258"/>
      <c r="F282" s="259"/>
      <c r="G282" s="139"/>
      <c r="H282" s="93">
        <f>+'H - NPV (Part B)'!G8</f>
        <v>0</v>
      </c>
      <c r="I282" s="93">
        <f>+'H - NPV (Part B)'!F8</f>
        <v>0</v>
      </c>
      <c r="J282" s="260">
        <f>+H282+I282</f>
        <v>0</v>
      </c>
      <c r="K282" s="261"/>
      <c r="L282" s="262"/>
      <c r="M282" s="93">
        <v>0</v>
      </c>
      <c r="N282" s="94">
        <f>+J282+M282</f>
        <v>0</v>
      </c>
    </row>
    <row r="283" spans="1:14" s="84" customFormat="1" ht="13.7" customHeight="1" x14ac:dyDescent="0.2">
      <c r="A283" s="241">
        <v>2</v>
      </c>
      <c r="B283" s="241"/>
      <c r="C283" s="240"/>
      <c r="D283" s="240"/>
      <c r="E283" s="250"/>
      <c r="F283" s="251"/>
      <c r="G283" s="140"/>
      <c r="H283" s="93">
        <f>+'H - NPV (Part B)'!G9</f>
        <v>0</v>
      </c>
      <c r="I283" s="93">
        <f>+'H - NPV (Part B)'!F9</f>
        <v>0</v>
      </c>
      <c r="J283" s="243">
        <f>+H283+I283</f>
        <v>0</v>
      </c>
      <c r="K283" s="244"/>
      <c r="L283" s="245"/>
      <c r="M283" s="95">
        <v>0</v>
      </c>
      <c r="N283" s="96">
        <f>+J283+M283</f>
        <v>0</v>
      </c>
    </row>
    <row r="284" spans="1:14" s="84" customFormat="1" ht="13.7" customHeight="1" x14ac:dyDescent="0.2">
      <c r="A284" s="241">
        <v>3</v>
      </c>
      <c r="B284" s="241"/>
      <c r="C284" s="240"/>
      <c r="D284" s="240"/>
      <c r="E284" s="250"/>
      <c r="F284" s="251"/>
      <c r="G284" s="140"/>
      <c r="H284" s="93">
        <f>+'H - NPV (Part B)'!G10</f>
        <v>0</v>
      </c>
      <c r="I284" s="93">
        <f>+'H - NPV (Part B)'!F10</f>
        <v>0</v>
      </c>
      <c r="J284" s="243">
        <f t="shared" ref="J284:J291" si="0">+H284+I284</f>
        <v>0</v>
      </c>
      <c r="K284" s="244"/>
      <c r="L284" s="245"/>
      <c r="M284" s="95">
        <v>0</v>
      </c>
      <c r="N284" s="96">
        <f t="shared" ref="N284:N291" si="1">+J284+M284</f>
        <v>0</v>
      </c>
    </row>
    <row r="285" spans="1:14" s="84" customFormat="1" ht="13.7" customHeight="1" x14ac:dyDescent="0.2">
      <c r="A285" s="241">
        <v>4</v>
      </c>
      <c r="B285" s="241"/>
      <c r="C285" s="240"/>
      <c r="D285" s="240"/>
      <c r="E285" s="250"/>
      <c r="F285" s="251"/>
      <c r="G285" s="140"/>
      <c r="H285" s="93">
        <f>+'H - NPV (Part B)'!G11</f>
        <v>0</v>
      </c>
      <c r="I285" s="93">
        <f>+'H - NPV (Part B)'!F11</f>
        <v>0</v>
      </c>
      <c r="J285" s="243">
        <f t="shared" si="0"/>
        <v>0</v>
      </c>
      <c r="K285" s="244"/>
      <c r="L285" s="245"/>
      <c r="M285" s="95">
        <v>0</v>
      </c>
      <c r="N285" s="96">
        <f t="shared" si="1"/>
        <v>0</v>
      </c>
    </row>
    <row r="286" spans="1:14" s="84" customFormat="1" ht="13.7" customHeight="1" x14ac:dyDescent="0.2">
      <c r="A286" s="241">
        <v>5</v>
      </c>
      <c r="B286" s="241"/>
      <c r="C286" s="240"/>
      <c r="D286" s="240"/>
      <c r="E286" s="250"/>
      <c r="F286" s="251"/>
      <c r="G286" s="140"/>
      <c r="H286" s="93">
        <f>+'H - NPV (Part B)'!G12</f>
        <v>0</v>
      </c>
      <c r="I286" s="93">
        <f>+'H - NPV (Part B)'!F12</f>
        <v>0</v>
      </c>
      <c r="J286" s="243">
        <f t="shared" si="0"/>
        <v>0</v>
      </c>
      <c r="K286" s="244"/>
      <c r="L286" s="245"/>
      <c r="M286" s="95">
        <v>0</v>
      </c>
      <c r="N286" s="96">
        <f t="shared" si="1"/>
        <v>0</v>
      </c>
    </row>
    <row r="287" spans="1:14" s="84" customFormat="1" ht="13.7" customHeight="1" x14ac:dyDescent="0.2">
      <c r="A287" s="241">
        <v>6</v>
      </c>
      <c r="B287" s="241"/>
      <c r="C287" s="240"/>
      <c r="D287" s="240"/>
      <c r="E287" s="250"/>
      <c r="F287" s="251"/>
      <c r="G287" s="140"/>
      <c r="H287" s="93">
        <f>+'H - NPV (Part B)'!G13</f>
        <v>0</v>
      </c>
      <c r="I287" s="93">
        <f>+'H - NPV (Part B)'!F13</f>
        <v>0</v>
      </c>
      <c r="J287" s="243">
        <f t="shared" si="0"/>
        <v>0</v>
      </c>
      <c r="K287" s="244"/>
      <c r="L287" s="245"/>
      <c r="M287" s="95">
        <v>0</v>
      </c>
      <c r="N287" s="96">
        <f t="shared" si="1"/>
        <v>0</v>
      </c>
    </row>
    <row r="288" spans="1:14" s="84" customFormat="1" ht="13.7" customHeight="1" x14ac:dyDescent="0.2">
      <c r="A288" s="241">
        <v>7</v>
      </c>
      <c r="B288" s="241"/>
      <c r="C288" s="240"/>
      <c r="D288" s="240"/>
      <c r="E288" s="251"/>
      <c r="F288" s="251"/>
      <c r="G288" s="99"/>
      <c r="H288" s="95"/>
      <c r="I288" s="95"/>
      <c r="J288" s="243">
        <f t="shared" si="0"/>
        <v>0</v>
      </c>
      <c r="K288" s="244"/>
      <c r="L288" s="245"/>
      <c r="M288" s="95"/>
      <c r="N288" s="96">
        <f t="shared" si="1"/>
        <v>0</v>
      </c>
    </row>
    <row r="289" spans="1:14" s="84" customFormat="1" ht="13.7" customHeight="1" x14ac:dyDescent="0.2">
      <c r="A289" s="241">
        <v>8</v>
      </c>
      <c r="B289" s="241"/>
      <c r="C289" s="240"/>
      <c r="D289" s="240"/>
      <c r="E289" s="251"/>
      <c r="F289" s="251"/>
      <c r="G289" s="99"/>
      <c r="H289" s="95"/>
      <c r="I289" s="95"/>
      <c r="J289" s="243">
        <f t="shared" si="0"/>
        <v>0</v>
      </c>
      <c r="K289" s="244"/>
      <c r="L289" s="245"/>
      <c r="M289" s="95"/>
      <c r="N289" s="96">
        <f t="shared" si="1"/>
        <v>0</v>
      </c>
    </row>
    <row r="290" spans="1:14" s="84" customFormat="1" ht="13.7" customHeight="1" x14ac:dyDescent="0.2">
      <c r="A290" s="241">
        <v>9</v>
      </c>
      <c r="B290" s="241"/>
      <c r="C290" s="240"/>
      <c r="D290" s="240"/>
      <c r="E290" s="251"/>
      <c r="F290" s="251"/>
      <c r="G290" s="99"/>
      <c r="H290" s="95"/>
      <c r="I290" s="95"/>
      <c r="J290" s="243">
        <f t="shared" si="0"/>
        <v>0</v>
      </c>
      <c r="K290" s="244"/>
      <c r="L290" s="245"/>
      <c r="M290" s="95"/>
      <c r="N290" s="96">
        <f t="shared" si="1"/>
        <v>0</v>
      </c>
    </row>
    <row r="291" spans="1:14" s="84" customFormat="1" ht="13.7" customHeight="1" x14ac:dyDescent="0.2">
      <c r="A291" s="241">
        <v>10</v>
      </c>
      <c r="B291" s="241"/>
      <c r="C291" s="240"/>
      <c r="D291" s="240"/>
      <c r="E291" s="251"/>
      <c r="F291" s="251"/>
      <c r="G291" s="99"/>
      <c r="H291" s="95"/>
      <c r="I291" s="95"/>
      <c r="J291" s="243">
        <f t="shared" si="0"/>
        <v>0</v>
      </c>
      <c r="K291" s="244"/>
      <c r="L291" s="245"/>
      <c r="M291" s="95"/>
      <c r="N291" s="96">
        <f t="shared" si="1"/>
        <v>0</v>
      </c>
    </row>
    <row r="292" spans="1:14" s="84" customFormat="1" ht="13.7" customHeight="1" x14ac:dyDescent="0.2">
      <c r="A292" s="242" t="s">
        <v>311</v>
      </c>
      <c r="B292" s="242"/>
      <c r="C292" s="252" t="s">
        <v>362</v>
      </c>
      <c r="D292" s="253"/>
      <c r="E292" s="252" t="s">
        <v>362</v>
      </c>
      <c r="F292" s="253"/>
      <c r="G292" s="100" t="s">
        <v>362</v>
      </c>
      <c r="H292" s="97">
        <f>SUM(H282:H291)</f>
        <v>0</v>
      </c>
      <c r="I292" s="97">
        <f>SUM(I282:I291)</f>
        <v>0</v>
      </c>
      <c r="J292" s="254">
        <f>SUM(J282:L291)</f>
        <v>0</v>
      </c>
      <c r="K292" s="255"/>
      <c r="L292" s="256"/>
      <c r="M292" s="97">
        <f>SUM(M282:M291)</f>
        <v>0</v>
      </c>
      <c r="N292" s="97">
        <f>SUM(N282:N291)</f>
        <v>0</v>
      </c>
    </row>
    <row r="293" spans="1:14" s="84" customFormat="1" ht="13.7" customHeight="1" x14ac:dyDescent="0.25">
      <c r="A293" s="156"/>
      <c r="B293" s="156"/>
      <c r="C293" s="156"/>
      <c r="D293" s="156"/>
      <c r="E293" s="156"/>
      <c r="F293" s="156"/>
      <c r="G293" s="156"/>
      <c r="H293" s="156"/>
      <c r="I293" s="156"/>
      <c r="J293" s="156"/>
      <c r="K293" s="156"/>
      <c r="L293" s="156"/>
      <c r="M293" s="156"/>
      <c r="N293" s="156"/>
    </row>
    <row r="294" spans="1:14" s="68" customFormat="1" ht="13.7" customHeight="1" x14ac:dyDescent="0.2">
      <c r="A294" s="237" t="s">
        <v>267</v>
      </c>
      <c r="B294" s="237"/>
      <c r="C294" s="237"/>
      <c r="D294" s="237"/>
      <c r="E294" s="237"/>
      <c r="F294" s="237"/>
      <c r="G294" s="237"/>
      <c r="H294" s="237"/>
      <c r="I294" s="237"/>
      <c r="J294" s="237"/>
      <c r="K294" s="237"/>
      <c r="L294" s="237"/>
      <c r="M294" s="238">
        <f>+'Worksheet - Part A'!M495:N495</f>
        <v>0</v>
      </c>
      <c r="N294" s="239"/>
    </row>
    <row r="295" spans="1:14" s="84" customFormat="1" ht="13.7" customHeight="1" x14ac:dyDescent="0.25">
      <c r="A295" s="156"/>
      <c r="B295" s="156"/>
      <c r="C295" s="156"/>
      <c r="D295" s="156"/>
      <c r="E295" s="156"/>
      <c r="F295" s="156"/>
      <c r="G295" s="156"/>
      <c r="H295" s="156"/>
      <c r="I295" s="156"/>
      <c r="J295" s="156"/>
      <c r="K295" s="156"/>
      <c r="L295" s="156"/>
      <c r="M295" s="156"/>
      <c r="N295" s="156"/>
    </row>
    <row r="296" spans="1:14" s="84" customFormat="1" ht="13.7" customHeight="1" x14ac:dyDescent="0.2">
      <c r="A296" s="237" t="s">
        <v>268</v>
      </c>
      <c r="B296" s="237"/>
      <c r="C296" s="237"/>
      <c r="D296" s="237"/>
      <c r="E296" s="237"/>
      <c r="F296" s="237"/>
      <c r="G296" s="237"/>
      <c r="H296" s="237"/>
      <c r="I296" s="237"/>
      <c r="J296" s="237"/>
      <c r="K296" s="237"/>
      <c r="L296" s="237"/>
      <c r="M296" s="238"/>
      <c r="N296" s="239"/>
    </row>
    <row r="297" spans="1:14" s="84" customFormat="1" ht="13.7" customHeight="1" x14ac:dyDescent="0.25">
      <c r="A297" s="156"/>
      <c r="B297" s="156"/>
      <c r="C297" s="156"/>
      <c r="D297" s="156"/>
      <c r="E297" s="156"/>
      <c r="F297" s="156"/>
      <c r="G297" s="156"/>
      <c r="H297" s="156"/>
      <c r="I297" s="156"/>
      <c r="J297" s="156"/>
      <c r="K297" s="156"/>
      <c r="L297" s="156"/>
      <c r="M297" s="156"/>
      <c r="N297" s="156"/>
    </row>
    <row r="298" spans="1:14" ht="13.7" customHeight="1" thickBot="1" x14ac:dyDescent="0.25">
      <c r="A298" s="169" t="s">
        <v>281</v>
      </c>
      <c r="B298" s="169"/>
      <c r="C298" s="169"/>
      <c r="D298" s="169"/>
      <c r="E298" s="169"/>
      <c r="F298" s="169"/>
      <c r="G298" s="169"/>
      <c r="H298" s="169"/>
      <c r="I298" s="169"/>
      <c r="J298" s="169"/>
      <c r="K298" s="169"/>
      <c r="L298" s="169"/>
      <c r="M298" s="169"/>
      <c r="N298" s="169"/>
    </row>
    <row r="299" spans="1:14" ht="13.7" customHeight="1" x14ac:dyDescent="0.25">
      <c r="A299" s="156"/>
      <c r="B299" s="156"/>
      <c r="C299" s="156"/>
      <c r="D299" s="156"/>
      <c r="E299" s="156"/>
      <c r="F299" s="156"/>
      <c r="G299" s="156"/>
      <c r="H299" s="156"/>
      <c r="I299" s="156"/>
      <c r="J299" s="156"/>
      <c r="K299" s="156"/>
      <c r="L299" s="156"/>
      <c r="M299" s="156"/>
      <c r="N299" s="156"/>
    </row>
    <row r="300" spans="1:14" ht="13.7" customHeight="1" x14ac:dyDescent="0.25">
      <c r="A300" s="183" t="s">
        <v>269</v>
      </c>
      <c r="B300" s="183"/>
      <c r="C300" s="183"/>
      <c r="D300" s="183"/>
      <c r="E300" s="183"/>
      <c r="F300" s="183"/>
      <c r="G300" s="183"/>
      <c r="H300" s="183"/>
      <c r="I300" s="183"/>
      <c r="J300" s="183"/>
      <c r="K300" s="183"/>
      <c r="L300" s="183"/>
      <c r="M300" s="183"/>
      <c r="N300" s="183"/>
    </row>
    <row r="301" spans="1:14" ht="13.7" customHeight="1" x14ac:dyDescent="0.25">
      <c r="A301" s="183"/>
      <c r="B301" s="183"/>
      <c r="C301" s="183"/>
      <c r="D301" s="183"/>
      <c r="E301" s="183"/>
      <c r="F301" s="183"/>
      <c r="G301" s="183"/>
      <c r="H301" s="183"/>
      <c r="I301" s="183"/>
      <c r="J301" s="183"/>
      <c r="K301" s="183"/>
      <c r="L301" s="183"/>
      <c r="M301" s="183"/>
      <c r="N301" s="183"/>
    </row>
    <row r="302" spans="1:14" ht="13.7" customHeight="1" x14ac:dyDescent="0.25">
      <c r="A302" s="156"/>
      <c r="B302" s="156"/>
      <c r="C302" s="156"/>
      <c r="D302" s="156"/>
      <c r="E302" s="156"/>
      <c r="F302" s="156"/>
      <c r="G302" s="156"/>
      <c r="H302" s="156"/>
      <c r="I302" s="156"/>
      <c r="J302" s="156"/>
      <c r="K302" s="156"/>
      <c r="L302" s="156"/>
      <c r="M302" s="156"/>
      <c r="N302" s="156"/>
    </row>
    <row r="303" spans="1:14" ht="13.5" customHeight="1" x14ac:dyDescent="0.25">
      <c r="A303" s="227" t="s">
        <v>137</v>
      </c>
      <c r="B303" s="227"/>
      <c r="C303" s="227"/>
      <c r="D303" s="227" t="s">
        <v>138</v>
      </c>
      <c r="E303" s="227"/>
      <c r="F303" s="227"/>
      <c r="G303" s="227" t="s">
        <v>214</v>
      </c>
      <c r="H303" s="227" t="s">
        <v>215</v>
      </c>
      <c r="I303" s="227" t="s">
        <v>282</v>
      </c>
      <c r="J303" s="227"/>
      <c r="K303" s="227"/>
      <c r="L303" s="227" t="s">
        <v>139</v>
      </c>
      <c r="M303" s="227"/>
      <c r="N303" s="227"/>
    </row>
    <row r="304" spans="1:14" ht="12.75" x14ac:dyDescent="0.25">
      <c r="A304" s="227"/>
      <c r="B304" s="227"/>
      <c r="C304" s="227"/>
      <c r="D304" s="227"/>
      <c r="E304" s="227"/>
      <c r="F304" s="227"/>
      <c r="G304" s="227"/>
      <c r="H304" s="227"/>
      <c r="I304" s="227"/>
      <c r="J304" s="227"/>
      <c r="K304" s="227"/>
      <c r="L304" s="227"/>
      <c r="M304" s="227"/>
      <c r="N304" s="227"/>
    </row>
    <row r="305" spans="1:14" ht="12.75" x14ac:dyDescent="0.25">
      <c r="A305" s="227"/>
      <c r="B305" s="227"/>
      <c r="C305" s="227"/>
      <c r="D305" s="227"/>
      <c r="E305" s="227"/>
      <c r="F305" s="227"/>
      <c r="G305" s="227"/>
      <c r="H305" s="227"/>
      <c r="I305" s="227"/>
      <c r="J305" s="227"/>
      <c r="K305" s="227"/>
      <c r="L305" s="227"/>
      <c r="M305" s="227"/>
      <c r="N305" s="227"/>
    </row>
    <row r="306" spans="1:14" ht="12.75" x14ac:dyDescent="0.25">
      <c r="A306" s="227"/>
      <c r="B306" s="227"/>
      <c r="C306" s="227"/>
      <c r="D306" s="227"/>
      <c r="E306" s="227"/>
      <c r="F306" s="227"/>
      <c r="G306" s="227"/>
      <c r="H306" s="227"/>
      <c r="I306" s="227"/>
      <c r="J306" s="227"/>
      <c r="K306" s="227"/>
      <c r="L306" s="227"/>
      <c r="M306" s="227"/>
      <c r="N306" s="227"/>
    </row>
    <row r="307" spans="1:14" ht="12.75" x14ac:dyDescent="0.25">
      <c r="A307" s="228"/>
      <c r="B307" s="228"/>
      <c r="C307" s="228"/>
      <c r="D307" s="228"/>
      <c r="E307" s="228"/>
      <c r="F307" s="228"/>
      <c r="G307" s="228"/>
      <c r="H307" s="228"/>
      <c r="I307" s="228"/>
      <c r="J307" s="228"/>
      <c r="K307" s="228"/>
      <c r="L307" s="228"/>
      <c r="M307" s="228"/>
      <c r="N307" s="228"/>
    </row>
    <row r="308" spans="1:14" ht="13.5" customHeight="1" x14ac:dyDescent="0.25">
      <c r="A308" s="201" t="s">
        <v>283</v>
      </c>
      <c r="B308" s="201"/>
      <c r="C308" s="201"/>
      <c r="D308" s="201" t="s">
        <v>140</v>
      </c>
      <c r="E308" s="201"/>
      <c r="F308" s="201"/>
      <c r="G308" s="110" t="s">
        <v>338</v>
      </c>
      <c r="H308" s="110" t="s">
        <v>141</v>
      </c>
      <c r="I308" s="201" t="s">
        <v>17</v>
      </c>
      <c r="J308" s="201"/>
      <c r="K308" s="201"/>
      <c r="L308" s="230" t="s">
        <v>283</v>
      </c>
      <c r="M308" s="231"/>
      <c r="N308" s="232"/>
    </row>
    <row r="309" spans="1:14" ht="13.5" customHeight="1" x14ac:dyDescent="0.25">
      <c r="A309" s="201" t="s">
        <v>283</v>
      </c>
      <c r="B309" s="201"/>
      <c r="C309" s="201"/>
      <c r="D309" s="229" t="s">
        <v>142</v>
      </c>
      <c r="E309" s="229"/>
      <c r="F309" s="229"/>
      <c r="G309" s="110" t="s">
        <v>338</v>
      </c>
      <c r="H309" s="110" t="s">
        <v>335</v>
      </c>
      <c r="I309" s="201" t="s">
        <v>17</v>
      </c>
      <c r="J309" s="201"/>
      <c r="K309" s="201"/>
      <c r="L309" s="230" t="s">
        <v>284</v>
      </c>
      <c r="M309" s="231"/>
      <c r="N309" s="232"/>
    </row>
    <row r="310" spans="1:14" ht="13.5" customHeight="1" x14ac:dyDescent="0.25">
      <c r="A310" s="201" t="s">
        <v>143</v>
      </c>
      <c r="B310" s="201"/>
      <c r="C310" s="201"/>
      <c r="D310" s="201" t="s">
        <v>140</v>
      </c>
      <c r="E310" s="201"/>
      <c r="F310" s="201"/>
      <c r="G310" s="110" t="s">
        <v>335</v>
      </c>
      <c r="H310" s="110" t="s">
        <v>338</v>
      </c>
      <c r="I310" s="201" t="s">
        <v>285</v>
      </c>
      <c r="J310" s="201"/>
      <c r="K310" s="201"/>
      <c r="L310" s="230" t="s">
        <v>283</v>
      </c>
      <c r="M310" s="231"/>
      <c r="N310" s="232"/>
    </row>
    <row r="311" spans="1:14" ht="13.5" customHeight="1" x14ac:dyDescent="0.25">
      <c r="A311" s="229" t="s">
        <v>144</v>
      </c>
      <c r="B311" s="229"/>
      <c r="C311" s="229"/>
      <c r="D311" s="201" t="s">
        <v>140</v>
      </c>
      <c r="E311" s="201"/>
      <c r="F311" s="201"/>
      <c r="G311" s="110" t="s">
        <v>335</v>
      </c>
      <c r="H311" s="110" t="s">
        <v>338</v>
      </c>
      <c r="I311" s="201" t="s">
        <v>285</v>
      </c>
      <c r="J311" s="201"/>
      <c r="K311" s="201"/>
      <c r="L311" s="230" t="s">
        <v>283</v>
      </c>
      <c r="M311" s="231"/>
      <c r="N311" s="232"/>
    </row>
    <row r="312" spans="1:14" ht="13.5" customHeight="1" x14ac:dyDescent="0.25">
      <c r="A312" s="201" t="s">
        <v>302</v>
      </c>
      <c r="B312" s="201"/>
      <c r="C312" s="201"/>
      <c r="D312" s="229" t="s">
        <v>142</v>
      </c>
      <c r="E312" s="201"/>
      <c r="F312" s="201"/>
      <c r="G312" s="110" t="s">
        <v>335</v>
      </c>
      <c r="H312" s="110" t="s">
        <v>338</v>
      </c>
      <c r="I312" s="201" t="s">
        <v>285</v>
      </c>
      <c r="J312" s="201"/>
      <c r="K312" s="201"/>
      <c r="L312" s="230" t="s">
        <v>283</v>
      </c>
      <c r="M312" s="231"/>
      <c r="N312" s="232"/>
    </row>
    <row r="313" spans="1:14" ht="79.5" customHeight="1" x14ac:dyDescent="0.25">
      <c r="A313" s="229" t="s">
        <v>144</v>
      </c>
      <c r="B313" s="229"/>
      <c r="C313" s="229"/>
      <c r="D313" s="229" t="s">
        <v>142</v>
      </c>
      <c r="E313" s="201"/>
      <c r="F313" s="201"/>
      <c r="G313" s="110" t="s">
        <v>335</v>
      </c>
      <c r="H313" s="110" t="s">
        <v>335</v>
      </c>
      <c r="I313" s="201" t="s">
        <v>145</v>
      </c>
      <c r="J313" s="201"/>
      <c r="K313" s="201"/>
      <c r="L313" s="230" t="s">
        <v>146</v>
      </c>
      <c r="M313" s="231"/>
      <c r="N313" s="232"/>
    </row>
    <row r="314" spans="1:14" ht="13.5" customHeight="1" x14ac:dyDescent="0.25">
      <c r="A314" s="236" t="s">
        <v>147</v>
      </c>
      <c r="B314" s="236"/>
      <c r="C314" s="236"/>
      <c r="D314" s="236"/>
      <c r="E314" s="236"/>
      <c r="F314" s="236"/>
      <c r="G314" s="236"/>
      <c r="H314" s="236"/>
      <c r="I314" s="236"/>
      <c r="J314" s="236"/>
      <c r="K314" s="236"/>
      <c r="L314" s="236"/>
      <c r="M314" s="236"/>
      <c r="N314" s="236"/>
    </row>
    <row r="315" spans="1:14" ht="13.5" customHeight="1" x14ac:dyDescent="0.25">
      <c r="A315" s="157" t="s">
        <v>148</v>
      </c>
      <c r="B315" s="157"/>
      <c r="C315" s="157"/>
      <c r="D315" s="157"/>
      <c r="E315" s="157"/>
      <c r="F315" s="157"/>
      <c r="G315" s="157"/>
      <c r="H315" s="157"/>
      <c r="I315" s="157"/>
      <c r="J315" s="157"/>
      <c r="K315" s="157"/>
      <c r="L315" s="157"/>
      <c r="M315" s="157"/>
      <c r="N315" s="157"/>
    </row>
    <row r="316" spans="1:14" ht="13.5" customHeight="1" x14ac:dyDescent="0.25">
      <c r="A316" s="157"/>
      <c r="B316" s="157"/>
      <c r="C316" s="157"/>
      <c r="D316" s="157"/>
      <c r="E316" s="157"/>
      <c r="F316" s="157"/>
      <c r="G316" s="157"/>
      <c r="H316" s="157"/>
      <c r="I316" s="157"/>
      <c r="J316" s="157"/>
      <c r="K316" s="157"/>
      <c r="L316" s="157"/>
      <c r="M316" s="157"/>
      <c r="N316" s="157"/>
    </row>
    <row r="317" spans="1:14" ht="13.5" customHeight="1" x14ac:dyDescent="0.25">
      <c r="A317" s="157"/>
      <c r="B317" s="157"/>
      <c r="C317" s="157"/>
      <c r="D317" s="157"/>
      <c r="E317" s="157"/>
      <c r="F317" s="157"/>
      <c r="G317" s="157"/>
      <c r="H317" s="157"/>
      <c r="I317" s="157"/>
      <c r="J317" s="157"/>
      <c r="K317" s="157"/>
      <c r="L317" s="157"/>
      <c r="M317" s="157"/>
      <c r="N317" s="157"/>
    </row>
    <row r="318" spans="1:14" ht="13.7" customHeight="1" x14ac:dyDescent="0.25">
      <c r="A318" s="156"/>
      <c r="B318" s="156"/>
      <c r="C318" s="156"/>
      <c r="D318" s="156"/>
      <c r="E318" s="156"/>
      <c r="F318" s="156"/>
      <c r="G318" s="156"/>
      <c r="H318" s="156"/>
      <c r="I318" s="156"/>
      <c r="J318" s="156"/>
      <c r="K318" s="156"/>
      <c r="L318" s="156"/>
      <c r="M318" s="156"/>
      <c r="N318" s="156"/>
    </row>
    <row r="319" spans="1:14" ht="13.7" customHeight="1" thickBot="1" x14ac:dyDescent="0.25">
      <c r="A319" s="169" t="s">
        <v>270</v>
      </c>
      <c r="B319" s="169"/>
      <c r="C319" s="169"/>
      <c r="D319" s="169"/>
      <c r="E319" s="169"/>
      <c r="F319" s="169"/>
      <c r="G319" s="169"/>
      <c r="H319" s="169"/>
      <c r="I319" s="169"/>
      <c r="J319" s="169"/>
      <c r="K319" s="169"/>
      <c r="L319" s="169"/>
      <c r="M319" s="169"/>
      <c r="N319" s="169"/>
    </row>
    <row r="320" spans="1:14" ht="13.7" customHeight="1" x14ac:dyDescent="0.25">
      <c r="A320" s="156"/>
      <c r="B320" s="156"/>
      <c r="C320" s="156"/>
      <c r="D320" s="156"/>
      <c r="E320" s="156"/>
      <c r="F320" s="156"/>
      <c r="G320" s="156"/>
      <c r="H320" s="156"/>
      <c r="I320" s="156"/>
      <c r="J320" s="156"/>
      <c r="K320" s="156"/>
      <c r="L320" s="156"/>
      <c r="M320" s="156"/>
      <c r="N320" s="156"/>
    </row>
    <row r="321" spans="1:14" ht="13.7" customHeight="1" x14ac:dyDescent="0.25">
      <c r="A321" s="183" t="s">
        <v>271</v>
      </c>
      <c r="B321" s="183"/>
      <c r="C321" s="183"/>
      <c r="D321" s="183"/>
      <c r="E321" s="183"/>
      <c r="F321" s="183"/>
      <c r="G321" s="183"/>
      <c r="H321" s="183"/>
      <c r="I321" s="183"/>
      <c r="J321" s="183"/>
      <c r="K321" s="183"/>
      <c r="L321" s="183"/>
      <c r="M321" s="183"/>
      <c r="N321" s="183"/>
    </row>
    <row r="322" spans="1:14" ht="13.7" customHeight="1" x14ac:dyDescent="0.25">
      <c r="A322" s="183"/>
      <c r="B322" s="183"/>
      <c r="C322" s="183"/>
      <c r="D322" s="183"/>
      <c r="E322" s="183"/>
      <c r="F322" s="183"/>
      <c r="G322" s="183"/>
      <c r="H322" s="183"/>
      <c r="I322" s="183"/>
      <c r="J322" s="183"/>
      <c r="K322" s="183"/>
      <c r="L322" s="183"/>
      <c r="M322" s="183"/>
      <c r="N322" s="183"/>
    </row>
    <row r="323" spans="1:14" ht="13.7" customHeight="1" x14ac:dyDescent="0.25">
      <c r="A323" s="156"/>
      <c r="B323" s="156"/>
      <c r="C323" s="156"/>
      <c r="D323" s="156"/>
      <c r="E323" s="156"/>
      <c r="F323" s="156"/>
      <c r="G323" s="156"/>
      <c r="H323" s="156"/>
      <c r="I323" s="156"/>
      <c r="J323" s="156"/>
      <c r="K323" s="156"/>
      <c r="L323" s="156"/>
      <c r="M323" s="156"/>
      <c r="N323" s="156"/>
    </row>
    <row r="324" spans="1:14" ht="13.7" customHeight="1" x14ac:dyDescent="0.25">
      <c r="B324" s="157" t="s">
        <v>35</v>
      </c>
      <c r="C324" s="157"/>
      <c r="D324" s="157"/>
      <c r="E324" s="157"/>
      <c r="F324" s="157"/>
      <c r="G324" s="157"/>
      <c r="H324" s="157"/>
      <c r="I324" s="138"/>
      <c r="J324" s="188"/>
      <c r="K324" s="188"/>
      <c r="L324" s="188"/>
      <c r="M324" s="188"/>
      <c r="N324" s="188"/>
    </row>
    <row r="325" spans="1:14" ht="13.7" customHeight="1" x14ac:dyDescent="0.25">
      <c r="A325" s="156"/>
      <c r="B325" s="156"/>
      <c r="C325" s="156"/>
      <c r="D325" s="156"/>
      <c r="E325" s="156"/>
      <c r="F325" s="156"/>
      <c r="G325" s="156"/>
      <c r="H325" s="156"/>
      <c r="I325" s="156"/>
      <c r="J325" s="156"/>
      <c r="K325" s="156"/>
      <c r="L325" s="156"/>
      <c r="M325" s="156"/>
      <c r="N325" s="156"/>
    </row>
    <row r="326" spans="1:14" ht="13.7" customHeight="1" x14ac:dyDescent="0.25">
      <c r="B326" s="157" t="s">
        <v>273</v>
      </c>
      <c r="C326" s="157"/>
      <c r="D326" s="157"/>
      <c r="E326" s="157"/>
      <c r="F326" s="157"/>
      <c r="G326" s="157"/>
      <c r="H326" s="157"/>
      <c r="I326" s="91"/>
      <c r="J326" s="188"/>
      <c r="K326" s="188"/>
      <c r="L326" s="188"/>
      <c r="M326" s="188"/>
      <c r="N326" s="188"/>
    </row>
    <row r="327" spans="1:14" ht="13.7" customHeight="1" x14ac:dyDescent="0.25">
      <c r="A327" s="156"/>
      <c r="B327" s="156"/>
      <c r="C327" s="156"/>
      <c r="D327" s="156"/>
      <c r="E327" s="156"/>
      <c r="F327" s="156"/>
      <c r="G327" s="156"/>
      <c r="H327" s="156"/>
      <c r="I327" s="156"/>
      <c r="J327" s="156"/>
      <c r="K327" s="156"/>
      <c r="L327" s="156"/>
      <c r="M327" s="156"/>
      <c r="N327" s="156"/>
    </row>
    <row r="328" spans="1:14" ht="13.7" customHeight="1" x14ac:dyDescent="0.25">
      <c r="B328" s="157" t="s">
        <v>274</v>
      </c>
      <c r="C328" s="157"/>
      <c r="D328" s="157"/>
      <c r="E328" s="157"/>
      <c r="F328" s="157"/>
      <c r="G328" s="157"/>
      <c r="H328" s="157"/>
      <c r="I328" s="91"/>
      <c r="J328" s="188"/>
      <c r="K328" s="188"/>
      <c r="L328" s="188"/>
      <c r="M328" s="188"/>
      <c r="N328" s="188"/>
    </row>
    <row r="329" spans="1:14" s="68" customFormat="1" ht="13.7" customHeight="1" x14ac:dyDescent="0.25">
      <c r="A329" s="156"/>
      <c r="B329" s="156"/>
      <c r="C329" s="156"/>
      <c r="D329" s="156"/>
      <c r="E329" s="156"/>
      <c r="F329" s="156"/>
      <c r="G329" s="156"/>
      <c r="H329" s="156"/>
      <c r="I329" s="156"/>
      <c r="J329" s="156"/>
      <c r="K329" s="156"/>
      <c r="L329" s="156"/>
      <c r="M329" s="156"/>
      <c r="N329" s="156"/>
    </row>
    <row r="330" spans="1:14" ht="13.5" customHeight="1" x14ac:dyDescent="0.25">
      <c r="B330" s="157" t="s">
        <v>45</v>
      </c>
      <c r="C330" s="157"/>
      <c r="D330" s="157"/>
      <c r="E330" s="157"/>
      <c r="F330" s="157"/>
      <c r="G330" s="157"/>
      <c r="H330" s="157"/>
      <c r="I330" s="91"/>
      <c r="J330" s="188"/>
      <c r="K330" s="188"/>
      <c r="L330" s="188"/>
      <c r="M330" s="188"/>
      <c r="N330" s="188"/>
    </row>
    <row r="331" spans="1:14" ht="13.5" customHeight="1" x14ac:dyDescent="0.25">
      <c r="A331" s="84"/>
      <c r="B331" s="161"/>
      <c r="C331" s="161"/>
      <c r="D331" s="161"/>
      <c r="E331" s="161"/>
      <c r="F331" s="161"/>
      <c r="G331" s="161"/>
      <c r="H331" s="161"/>
      <c r="I331" s="161"/>
      <c r="J331" s="161"/>
      <c r="K331" s="161"/>
      <c r="L331" s="161"/>
      <c r="M331" s="161"/>
      <c r="N331" s="161"/>
    </row>
    <row r="332" spans="1:14" ht="13.5" customHeight="1" x14ac:dyDescent="0.25">
      <c r="A332" s="84"/>
      <c r="B332" s="161"/>
      <c r="C332" s="161"/>
      <c r="D332" s="161"/>
      <c r="E332" s="161"/>
      <c r="F332" s="161"/>
      <c r="G332" s="161"/>
      <c r="H332" s="161"/>
      <c r="I332" s="161"/>
      <c r="J332" s="161"/>
      <c r="K332" s="161"/>
      <c r="L332" s="161"/>
      <c r="M332" s="161"/>
      <c r="N332" s="161"/>
    </row>
    <row r="333" spans="1:14" ht="13.5" customHeight="1" x14ac:dyDescent="0.25">
      <c r="A333" s="156"/>
      <c r="B333" s="156"/>
      <c r="C333" s="156"/>
      <c r="D333" s="156"/>
      <c r="E333" s="156"/>
      <c r="F333" s="156"/>
      <c r="G333" s="156"/>
      <c r="H333" s="156"/>
      <c r="I333" s="156"/>
      <c r="J333" s="156"/>
      <c r="K333" s="156"/>
      <c r="L333" s="156"/>
      <c r="M333" s="156"/>
      <c r="N333" s="156"/>
    </row>
    <row r="334" spans="1:14" s="68" customFormat="1" ht="13.7" customHeight="1" x14ac:dyDescent="0.25">
      <c r="B334" s="181" t="s">
        <v>272</v>
      </c>
      <c r="C334" s="181"/>
      <c r="D334" s="181"/>
      <c r="E334" s="181"/>
      <c r="F334" s="181"/>
      <c r="G334" s="181"/>
      <c r="H334" s="181"/>
      <c r="I334" s="170"/>
      <c r="J334" s="170"/>
      <c r="K334" s="170"/>
      <c r="L334" s="170"/>
      <c r="M334" s="170"/>
      <c r="N334" s="170"/>
    </row>
    <row r="335" spans="1:14" ht="13.7" customHeight="1" x14ac:dyDescent="0.25">
      <c r="A335" s="188"/>
      <c r="B335" s="188"/>
      <c r="C335" s="188"/>
      <c r="D335" s="188"/>
      <c r="E335" s="188"/>
      <c r="F335" s="188"/>
      <c r="G335" s="188"/>
      <c r="H335" s="188"/>
      <c r="I335" s="188"/>
      <c r="J335" s="188"/>
      <c r="K335" s="188"/>
      <c r="L335" s="188"/>
      <c r="M335" s="188"/>
      <c r="N335" s="188"/>
    </row>
    <row r="336" spans="1:14" ht="13.7" customHeight="1" x14ac:dyDescent="0.25">
      <c r="A336" s="160"/>
      <c r="B336" s="160"/>
      <c r="C336" s="160"/>
      <c r="D336" s="160"/>
      <c r="E336" s="160"/>
      <c r="F336" s="160"/>
      <c r="G336" s="160"/>
      <c r="H336" s="160"/>
      <c r="I336" s="160"/>
      <c r="J336" s="160"/>
      <c r="K336" s="160"/>
      <c r="L336" s="160"/>
      <c r="M336" s="160"/>
      <c r="N336" s="160"/>
    </row>
    <row r="337" spans="1:14" ht="13.5" customHeight="1" x14ac:dyDescent="0.25">
      <c r="A337" s="157" t="s">
        <v>39</v>
      </c>
      <c r="B337" s="157"/>
      <c r="C337" s="157"/>
      <c r="D337" s="157"/>
      <c r="E337" s="157"/>
      <c r="F337" s="157"/>
      <c r="G337" s="157"/>
      <c r="H337" s="157"/>
      <c r="I337" s="157"/>
      <c r="J337" s="157"/>
      <c r="K337" s="157"/>
      <c r="L337" s="157"/>
      <c r="M337" s="157"/>
      <c r="N337" s="157"/>
    </row>
    <row r="338" spans="1:14" ht="13.5" customHeight="1" x14ac:dyDescent="0.25">
      <c r="A338" s="156"/>
      <c r="B338" s="156"/>
      <c r="C338" s="156"/>
      <c r="D338" s="156"/>
      <c r="E338" s="156"/>
      <c r="F338" s="156"/>
      <c r="G338" s="156"/>
      <c r="H338" s="156"/>
      <c r="I338" s="156"/>
      <c r="J338" s="156"/>
      <c r="K338" s="156"/>
      <c r="L338" s="156"/>
      <c r="M338" s="156"/>
      <c r="N338" s="156"/>
    </row>
    <row r="339" spans="1:14" ht="13.5" customHeight="1" x14ac:dyDescent="0.25">
      <c r="A339" s="162" t="s">
        <v>71</v>
      </c>
      <c r="B339" s="162"/>
      <c r="C339" s="162"/>
      <c r="D339" s="162"/>
      <c r="E339" s="162"/>
      <c r="F339" s="162"/>
      <c r="G339" s="161"/>
      <c r="H339" s="161"/>
      <c r="I339" s="161"/>
      <c r="J339" s="161"/>
      <c r="K339" s="161"/>
      <c r="L339" s="50" t="s">
        <v>40</v>
      </c>
      <c r="M339" s="161"/>
      <c r="N339" s="161"/>
    </row>
    <row r="340" spans="1:14" ht="13.5" customHeight="1" x14ac:dyDescent="0.25">
      <c r="A340" s="157" t="s">
        <v>41</v>
      </c>
      <c r="B340" s="157"/>
      <c r="C340" s="157"/>
      <c r="D340" s="157"/>
      <c r="E340" s="157"/>
      <c r="F340" s="157"/>
      <c r="G340" s="161"/>
      <c r="H340" s="161"/>
      <c r="I340" s="161"/>
      <c r="J340" s="161"/>
      <c r="K340" s="161"/>
      <c r="L340" s="50" t="s">
        <v>42</v>
      </c>
      <c r="M340" s="161"/>
      <c r="N340" s="161"/>
    </row>
    <row r="341" spans="1:14" ht="13.5" customHeight="1" x14ac:dyDescent="0.25">
      <c r="A341" s="157" t="s">
        <v>43</v>
      </c>
      <c r="B341" s="157"/>
      <c r="C341" s="157"/>
      <c r="D341" s="157"/>
      <c r="E341" s="157"/>
      <c r="F341" s="157"/>
      <c r="G341" s="161"/>
      <c r="H341" s="161"/>
      <c r="I341" s="161"/>
      <c r="J341" s="161"/>
      <c r="K341" s="161"/>
      <c r="L341" s="161"/>
      <c r="M341" s="161"/>
      <c r="N341" s="161"/>
    </row>
    <row r="342" spans="1:14" ht="13.5" customHeight="1" x14ac:dyDescent="0.25">
      <c r="A342" s="160"/>
      <c r="B342" s="160"/>
      <c r="C342" s="160"/>
      <c r="D342" s="160"/>
      <c r="E342" s="160"/>
      <c r="F342" s="160"/>
      <c r="G342" s="160"/>
      <c r="H342" s="160"/>
      <c r="I342" s="160"/>
      <c r="J342" s="160"/>
      <c r="K342" s="160"/>
      <c r="L342" s="160"/>
      <c r="M342" s="160"/>
      <c r="N342" s="160"/>
    </row>
    <row r="343" spans="1:14" ht="26.25" customHeight="1" x14ac:dyDescent="0.25">
      <c r="A343" s="157" t="s">
        <v>381</v>
      </c>
      <c r="B343" s="157"/>
      <c r="C343" s="157"/>
      <c r="D343" s="157"/>
      <c r="E343" s="157"/>
      <c r="F343" s="157"/>
      <c r="G343" s="157"/>
      <c r="H343" s="157"/>
      <c r="I343" s="157"/>
      <c r="J343" s="157"/>
      <c r="K343" s="157"/>
      <c r="L343" s="157"/>
      <c r="M343" s="157"/>
      <c r="N343" s="157"/>
    </row>
    <row r="344" spans="1:14" ht="13.5" customHeight="1" x14ac:dyDescent="0.25">
      <c r="A344" s="156"/>
      <c r="B344" s="156"/>
      <c r="C344" s="156"/>
      <c r="D344" s="156"/>
      <c r="E344" s="156"/>
      <c r="F344" s="156"/>
      <c r="G344" s="156"/>
      <c r="H344" s="156"/>
      <c r="I344" s="156"/>
      <c r="J344" s="156"/>
      <c r="K344" s="156"/>
      <c r="L344" s="156"/>
      <c r="M344" s="156"/>
      <c r="N344" s="156"/>
    </row>
    <row r="345" spans="1:14" ht="13.5" customHeight="1" x14ac:dyDescent="0.25">
      <c r="A345" s="162" t="s">
        <v>72</v>
      </c>
      <c r="B345" s="162"/>
      <c r="C345" s="162"/>
      <c r="D345" s="162"/>
      <c r="E345" s="162"/>
      <c r="F345" s="162"/>
      <c r="G345" s="161"/>
      <c r="H345" s="161"/>
      <c r="I345" s="161"/>
      <c r="J345" s="161"/>
      <c r="K345" s="161"/>
      <c r="L345" s="50" t="s">
        <v>40</v>
      </c>
      <c r="M345" s="161"/>
      <c r="N345" s="161"/>
    </row>
    <row r="346" spans="1:14" ht="13.5" customHeight="1" x14ac:dyDescent="0.25">
      <c r="A346" s="157" t="s">
        <v>41</v>
      </c>
      <c r="B346" s="157"/>
      <c r="C346" s="157"/>
      <c r="D346" s="157"/>
      <c r="E346" s="157"/>
      <c r="F346" s="157"/>
      <c r="G346" s="161"/>
      <c r="H346" s="161"/>
      <c r="I346" s="161"/>
      <c r="J346" s="161"/>
      <c r="K346" s="161"/>
      <c r="L346" s="50" t="s">
        <v>42</v>
      </c>
      <c r="M346" s="161"/>
      <c r="N346" s="161"/>
    </row>
    <row r="347" spans="1:14" ht="13.5" customHeight="1" x14ac:dyDescent="0.25">
      <c r="A347" s="157" t="s">
        <v>43</v>
      </c>
      <c r="B347" s="157"/>
      <c r="C347" s="157"/>
      <c r="D347" s="157"/>
      <c r="E347" s="157"/>
      <c r="F347" s="157"/>
      <c r="G347" s="161"/>
      <c r="H347" s="161"/>
      <c r="I347" s="161"/>
      <c r="J347" s="161"/>
      <c r="K347" s="161"/>
      <c r="L347" s="161"/>
      <c r="M347" s="161"/>
      <c r="N347" s="161"/>
    </row>
    <row r="348" spans="1:14" ht="13.5" customHeight="1" x14ac:dyDescent="0.25">
      <c r="A348" s="160"/>
      <c r="B348" s="160"/>
      <c r="C348" s="160"/>
      <c r="D348" s="160"/>
      <c r="E348" s="160"/>
      <c r="F348" s="160"/>
      <c r="G348" s="160"/>
      <c r="H348" s="160"/>
      <c r="I348" s="160"/>
      <c r="J348" s="160"/>
      <c r="K348" s="160"/>
      <c r="L348" s="160"/>
      <c r="M348" s="160"/>
      <c r="N348" s="160"/>
    </row>
    <row r="349" spans="1:14" ht="13.5" customHeight="1" x14ac:dyDescent="0.25">
      <c r="A349" s="157" t="s">
        <v>149</v>
      </c>
      <c r="B349" s="157"/>
      <c r="C349" s="157"/>
      <c r="D349" s="157"/>
      <c r="E349" s="157"/>
      <c r="F349" s="157"/>
      <c r="G349" s="157"/>
      <c r="H349" s="157"/>
      <c r="I349" s="157"/>
      <c r="J349" s="157"/>
      <c r="K349" s="157"/>
      <c r="L349" s="157"/>
      <c r="M349" s="157"/>
      <c r="N349" s="157"/>
    </row>
    <row r="350" spans="1:14" ht="13.5" customHeight="1" x14ac:dyDescent="0.25">
      <c r="A350" s="156"/>
      <c r="B350" s="156"/>
      <c r="C350" s="156"/>
      <c r="D350" s="156"/>
      <c r="E350" s="156"/>
      <c r="F350" s="156"/>
      <c r="G350" s="156"/>
      <c r="H350" s="156"/>
      <c r="I350" s="156"/>
      <c r="J350" s="156"/>
      <c r="K350" s="156"/>
      <c r="L350" s="156"/>
      <c r="M350" s="156"/>
      <c r="N350" s="156"/>
    </row>
    <row r="351" spans="1:14" ht="13.5" customHeight="1" x14ac:dyDescent="0.25">
      <c r="A351" s="162" t="s">
        <v>115</v>
      </c>
      <c r="B351" s="162"/>
      <c r="C351" s="162"/>
      <c r="D351" s="162"/>
      <c r="E351" s="162"/>
      <c r="F351" s="162"/>
      <c r="G351" s="161"/>
      <c r="H351" s="161"/>
      <c r="I351" s="161"/>
      <c r="J351" s="161"/>
      <c r="K351" s="161"/>
      <c r="L351" s="50" t="s">
        <v>40</v>
      </c>
      <c r="M351" s="161"/>
      <c r="N351" s="161"/>
    </row>
    <row r="352" spans="1:14" ht="13.5" customHeight="1" x14ac:dyDescent="0.25">
      <c r="A352" s="157" t="s">
        <v>44</v>
      </c>
      <c r="B352" s="157"/>
      <c r="C352" s="157"/>
      <c r="D352" s="157"/>
      <c r="E352" s="157"/>
      <c r="F352" s="157"/>
      <c r="G352" s="161"/>
      <c r="H352" s="161"/>
      <c r="I352" s="161"/>
      <c r="J352" s="161"/>
      <c r="K352" s="161"/>
      <c r="L352" s="50" t="s">
        <v>42</v>
      </c>
      <c r="M352" s="161"/>
      <c r="N352" s="161"/>
    </row>
    <row r="353" spans="1:14" ht="13.5" customHeight="1" x14ac:dyDescent="0.25">
      <c r="A353" s="157" t="s">
        <v>43</v>
      </c>
      <c r="B353" s="157"/>
      <c r="C353" s="157"/>
      <c r="D353" s="157"/>
      <c r="E353" s="157"/>
      <c r="F353" s="157"/>
      <c r="G353" s="161"/>
      <c r="H353" s="161"/>
      <c r="I353" s="161"/>
      <c r="J353" s="161"/>
      <c r="K353" s="161"/>
      <c r="L353" s="161"/>
      <c r="M353" s="161"/>
      <c r="N353" s="161"/>
    </row>
    <row r="354" spans="1:14" ht="12.75" x14ac:dyDescent="0.25">
      <c r="A354" s="160"/>
      <c r="B354" s="160"/>
      <c r="C354" s="160"/>
      <c r="D354" s="160"/>
      <c r="E354" s="160"/>
      <c r="F354" s="160"/>
      <c r="G354" s="160"/>
      <c r="H354" s="160"/>
      <c r="I354" s="160"/>
      <c r="J354" s="160"/>
      <c r="K354" s="160"/>
      <c r="L354" s="160"/>
      <c r="M354" s="160"/>
      <c r="N354" s="160"/>
    </row>
    <row r="355" spans="1:14" ht="13.7" customHeight="1" x14ac:dyDescent="0.25">
      <c r="A355" s="162" t="s">
        <v>275</v>
      </c>
      <c r="B355" s="162"/>
      <c r="C355" s="162"/>
      <c r="D355" s="162"/>
      <c r="E355" s="162"/>
      <c r="F355" s="162"/>
      <c r="G355" s="162"/>
      <c r="H355" s="162"/>
      <c r="I355" s="162"/>
      <c r="J355" s="162"/>
      <c r="K355" s="162"/>
      <c r="L355" s="162"/>
      <c r="M355" s="162"/>
      <c r="N355" s="162"/>
    </row>
    <row r="356" spans="1:14" ht="13.7" customHeight="1" x14ac:dyDescent="0.25">
      <c r="A356" s="156"/>
      <c r="B356" s="156"/>
      <c r="C356" s="156"/>
      <c r="D356" s="156"/>
      <c r="E356" s="156"/>
      <c r="F356" s="156"/>
      <c r="G356" s="156"/>
      <c r="H356" s="156"/>
      <c r="I356" s="156"/>
      <c r="J356" s="156"/>
      <c r="K356" s="156"/>
      <c r="L356" s="156"/>
      <c r="M356" s="156"/>
      <c r="N356" s="156"/>
    </row>
    <row r="357" spans="1:14" ht="13.7" customHeight="1" x14ac:dyDescent="0.25">
      <c r="B357" s="161"/>
      <c r="C357" s="161"/>
      <c r="D357" s="161"/>
      <c r="E357" s="161"/>
      <c r="F357" s="161"/>
      <c r="G357" s="157" t="s">
        <v>276</v>
      </c>
      <c r="H357" s="157"/>
      <c r="I357" s="157"/>
      <c r="J357" s="157"/>
      <c r="K357" s="157"/>
      <c r="L357" s="157"/>
      <c r="M357" s="157"/>
      <c r="N357" s="157"/>
    </row>
    <row r="358" spans="1:14" ht="13.7" customHeight="1" x14ac:dyDescent="0.25">
      <c r="B358" s="161"/>
      <c r="C358" s="161"/>
      <c r="D358" s="161"/>
      <c r="E358" s="161"/>
      <c r="F358" s="161"/>
      <c r="G358" s="157" t="s">
        <v>277</v>
      </c>
      <c r="H358" s="157"/>
      <c r="I358" s="157"/>
      <c r="J358" s="157"/>
      <c r="K358" s="157"/>
      <c r="L358" s="157"/>
      <c r="M358" s="157"/>
      <c r="N358" s="157"/>
    </row>
    <row r="359" spans="1:14" ht="13.7" customHeight="1" x14ac:dyDescent="0.25">
      <c r="B359" s="161"/>
      <c r="C359" s="161"/>
      <c r="D359" s="161"/>
      <c r="E359" s="161"/>
      <c r="F359" s="161"/>
      <c r="G359" s="157" t="s">
        <v>278</v>
      </c>
      <c r="H359" s="157"/>
      <c r="I359" s="157"/>
      <c r="J359" s="157"/>
      <c r="K359" s="157"/>
      <c r="L359" s="157"/>
      <c r="M359" s="157"/>
      <c r="N359" s="157"/>
    </row>
    <row r="360" spans="1:14" ht="13.7" customHeight="1" x14ac:dyDescent="0.25">
      <c r="B360" s="161"/>
      <c r="C360" s="161"/>
      <c r="D360" s="161"/>
      <c r="E360" s="161"/>
      <c r="F360" s="161"/>
      <c r="G360" s="157" t="s">
        <v>279</v>
      </c>
      <c r="H360" s="157"/>
      <c r="I360" s="157"/>
      <c r="J360" s="157"/>
      <c r="K360" s="157"/>
      <c r="L360" s="157"/>
      <c r="M360" s="157"/>
      <c r="N360" s="157"/>
    </row>
    <row r="361" spans="1:14" ht="13.7" customHeight="1" x14ac:dyDescent="0.25">
      <c r="A361" s="156"/>
      <c r="B361" s="156"/>
      <c r="C361" s="156"/>
      <c r="D361" s="156"/>
      <c r="E361" s="156"/>
      <c r="F361" s="156"/>
      <c r="G361" s="156"/>
      <c r="H361" s="156"/>
      <c r="I361" s="156"/>
      <c r="J361" s="156"/>
      <c r="K361" s="156"/>
      <c r="L361" s="156"/>
      <c r="M361" s="156"/>
      <c r="N361" s="156"/>
    </row>
  </sheetData>
  <sheetProtection algorithmName="SHA-512" hashValue="Fet3uPHWJ6sjn+whk71lhsZ5J76NFLADbESikClXD8u/KJa9YhryIcKXkDvw9hWzzEkbq17hoH3fpn6cXiAd2g==" saltValue="XApW8BQT1SQormY9dH9BtA==" spinCount="100000" sheet="1" objects="1" scenarios="1" formatCells="0" formatColumns="0" formatRows="0" selectLockedCells="1"/>
  <mergeCells count="467">
    <mergeCell ref="A4:N4"/>
    <mergeCell ref="A5:N6"/>
    <mergeCell ref="A7:N7"/>
    <mergeCell ref="A8:N8"/>
    <mergeCell ref="A1:F1"/>
    <mergeCell ref="G1:N1"/>
    <mergeCell ref="A2:N2"/>
    <mergeCell ref="A3:F3"/>
    <mergeCell ref="G3:N3"/>
    <mergeCell ref="A17:N17"/>
    <mergeCell ref="A18:N18"/>
    <mergeCell ref="A19:N19"/>
    <mergeCell ref="A20:N23"/>
    <mergeCell ref="A24:N24"/>
    <mergeCell ref="A25:N27"/>
    <mergeCell ref="A9:N9"/>
    <mergeCell ref="A10:N10"/>
    <mergeCell ref="A11:N11"/>
    <mergeCell ref="A12:N14"/>
    <mergeCell ref="A15:N15"/>
    <mergeCell ref="A16:N16"/>
    <mergeCell ref="A36:N36"/>
    <mergeCell ref="A37:N38"/>
    <mergeCell ref="A39:N39"/>
    <mergeCell ref="A40:N40"/>
    <mergeCell ref="A41:N41"/>
    <mergeCell ref="C43:C44"/>
    <mergeCell ref="E43:E44"/>
    <mergeCell ref="G42:N45"/>
    <mergeCell ref="A28:N28"/>
    <mergeCell ref="A29:N29"/>
    <mergeCell ref="A30:N30"/>
    <mergeCell ref="A31:N31"/>
    <mergeCell ref="A32:N32"/>
    <mergeCell ref="A33:N35"/>
    <mergeCell ref="E286:F286"/>
    <mergeCell ref="E287:F287"/>
    <mergeCell ref="E288:F288"/>
    <mergeCell ref="E289:F289"/>
    <mergeCell ref="A46:N46"/>
    <mergeCell ref="C292:D292"/>
    <mergeCell ref="E292:F292"/>
    <mergeCell ref="J292:L292"/>
    <mergeCell ref="E290:F290"/>
    <mergeCell ref="E291:F291"/>
    <mergeCell ref="J284:L284"/>
    <mergeCell ref="J285:L285"/>
    <mergeCell ref="J286:L286"/>
    <mergeCell ref="J287:L287"/>
    <mergeCell ref="A50:N50"/>
    <mergeCell ref="A70:N70"/>
    <mergeCell ref="C282:D282"/>
    <mergeCell ref="C285:D285"/>
    <mergeCell ref="E282:F282"/>
    <mergeCell ref="E283:F283"/>
    <mergeCell ref="E284:F284"/>
    <mergeCell ref="E285:F285"/>
    <mergeCell ref="J282:L282"/>
    <mergeCell ref="J283:L283"/>
    <mergeCell ref="I280:I281"/>
    <mergeCell ref="J280:L281"/>
    <mergeCell ref="M280:M281"/>
    <mergeCell ref="N280:N281"/>
    <mergeCell ref="B72:N72"/>
    <mergeCell ref="A278:N278"/>
    <mergeCell ref="A279:B279"/>
    <mergeCell ref="C279:D279"/>
    <mergeCell ref="E279:F279"/>
    <mergeCell ref="B274:F274"/>
    <mergeCell ref="B275:F275"/>
    <mergeCell ref="G274:H274"/>
    <mergeCell ref="G275:H275"/>
    <mergeCell ref="J274:L274"/>
    <mergeCell ref="J275:L275"/>
    <mergeCell ref="M274:N274"/>
    <mergeCell ref="M275:N275"/>
    <mergeCell ref="A139:N139"/>
    <mergeCell ref="A156:N156"/>
    <mergeCell ref="G140:N140"/>
    <mergeCell ref="C105:N107"/>
    <mergeCell ref="C108:N108"/>
    <mergeCell ref="C109:N109"/>
    <mergeCell ref="C110:N110"/>
    <mergeCell ref="C111:N111"/>
    <mergeCell ref="A112:N112"/>
    <mergeCell ref="J74:N74"/>
    <mergeCell ref="J75:N75"/>
    <mergeCell ref="A81:N81"/>
    <mergeCell ref="C77:I78"/>
    <mergeCell ref="J77:N77"/>
    <mergeCell ref="J78:N78"/>
    <mergeCell ref="C80:I80"/>
    <mergeCell ref="J80:M80"/>
    <mergeCell ref="A76:N76"/>
    <mergeCell ref="C99:C100"/>
    <mergeCell ref="E99:E100"/>
    <mergeCell ref="G99:N99"/>
    <mergeCell ref="G100:N100"/>
    <mergeCell ref="A101:N101"/>
    <mergeCell ref="B102:N103"/>
    <mergeCell ref="A104:N104"/>
    <mergeCell ref="B131:I132"/>
    <mergeCell ref="J132:N132"/>
    <mergeCell ref="A133:N133"/>
    <mergeCell ref="J131:M131"/>
    <mergeCell ref="J121:N121"/>
    <mergeCell ref="J122:N122"/>
    <mergeCell ref="J124:N124"/>
    <mergeCell ref="J123:N123"/>
    <mergeCell ref="C113:I115"/>
    <mergeCell ref="J115:N115"/>
    <mergeCell ref="J113:M113"/>
    <mergeCell ref="A116:N116"/>
    <mergeCell ref="C117:I119"/>
    <mergeCell ref="J119:N119"/>
    <mergeCell ref="J117:M117"/>
    <mergeCell ref="J114:N114"/>
    <mergeCell ref="A125:N125"/>
    <mergeCell ref="C126:I127"/>
    <mergeCell ref="J126:N126"/>
    <mergeCell ref="A120:N120"/>
    <mergeCell ref="J118:N118"/>
    <mergeCell ref="C121:I124"/>
    <mergeCell ref="A152:N152"/>
    <mergeCell ref="C141:C142"/>
    <mergeCell ref="E141:E142"/>
    <mergeCell ref="A144:N144"/>
    <mergeCell ref="B145:N146"/>
    <mergeCell ref="A147:N147"/>
    <mergeCell ref="E154:E155"/>
    <mergeCell ref="J127:N127"/>
    <mergeCell ref="A128:N128"/>
    <mergeCell ref="C129:I129"/>
    <mergeCell ref="J136:N136"/>
    <mergeCell ref="B148:I151"/>
    <mergeCell ref="J148:N148"/>
    <mergeCell ref="J149:N149"/>
    <mergeCell ref="J150:N150"/>
    <mergeCell ref="J151:N151"/>
    <mergeCell ref="G141:N143"/>
    <mergeCell ref="B134:I138"/>
    <mergeCell ref="J134:N134"/>
    <mergeCell ref="J135:N135"/>
    <mergeCell ref="J138:N138"/>
    <mergeCell ref="J137:N137"/>
    <mergeCell ref="A130:N130"/>
    <mergeCell ref="J129:M129"/>
    <mergeCell ref="A157:N157"/>
    <mergeCell ref="A158:N158"/>
    <mergeCell ref="B159:I162"/>
    <mergeCell ref="J159:N159"/>
    <mergeCell ref="J160:N160"/>
    <mergeCell ref="J161:N161"/>
    <mergeCell ref="J162:N162"/>
    <mergeCell ref="G153:N155"/>
    <mergeCell ref="C154:C155"/>
    <mergeCell ref="B273:F273"/>
    <mergeCell ref="G273:H273"/>
    <mergeCell ref="J273:L273"/>
    <mergeCell ref="M273:N273"/>
    <mergeCell ref="M183:N183"/>
    <mergeCell ref="A169:N169"/>
    <mergeCell ref="G170:N170"/>
    <mergeCell ref="C171:C172"/>
    <mergeCell ref="E171:E172"/>
    <mergeCell ref="G171:N172"/>
    <mergeCell ref="B271:F271"/>
    <mergeCell ref="A251:N251"/>
    <mergeCell ref="M252:N252"/>
    <mergeCell ref="M253:N253"/>
    <mergeCell ref="A252:L253"/>
    <mergeCell ref="M184:N184"/>
    <mergeCell ref="M180:N180"/>
    <mergeCell ref="M181:N181"/>
    <mergeCell ref="A186:N186"/>
    <mergeCell ref="B177:L184"/>
    <mergeCell ref="M177:N177"/>
    <mergeCell ref="M178:N178"/>
    <mergeCell ref="A211:N211"/>
    <mergeCell ref="A212:N212"/>
    <mergeCell ref="A213:N213"/>
    <mergeCell ref="G214:N214"/>
    <mergeCell ref="C215:C216"/>
    <mergeCell ref="E215:E216"/>
    <mergeCell ref="G215:N216"/>
    <mergeCell ref="A203:N203"/>
    <mergeCell ref="B204:L206"/>
    <mergeCell ref="M204:N204"/>
    <mergeCell ref="M205:N205"/>
    <mergeCell ref="M206:N206"/>
    <mergeCell ref="A207:N207"/>
    <mergeCell ref="G208:N210"/>
    <mergeCell ref="C209:C210"/>
    <mergeCell ref="E209:E210"/>
    <mergeCell ref="A217:N217"/>
    <mergeCell ref="A224:N224"/>
    <mergeCell ref="A222:N223"/>
    <mergeCell ref="A221:N221"/>
    <mergeCell ref="G218:N218"/>
    <mergeCell ref="C219:C220"/>
    <mergeCell ref="E219:E220"/>
    <mergeCell ref="G219:N219"/>
    <mergeCell ref="G220:N220"/>
    <mergeCell ref="A232:N232"/>
    <mergeCell ref="A233:N234"/>
    <mergeCell ref="A235:N235"/>
    <mergeCell ref="A236:N236"/>
    <mergeCell ref="A239:N239"/>
    <mergeCell ref="A240:N240"/>
    <mergeCell ref="A237:N237"/>
    <mergeCell ref="A238:N238"/>
    <mergeCell ref="G225:N225"/>
    <mergeCell ref="C226:C227"/>
    <mergeCell ref="E226:E227"/>
    <mergeCell ref="G226:N227"/>
    <mergeCell ref="A228:N228"/>
    <mergeCell ref="G229:N231"/>
    <mergeCell ref="C230:C231"/>
    <mergeCell ref="E230:E231"/>
    <mergeCell ref="G241:N241"/>
    <mergeCell ref="C242:C243"/>
    <mergeCell ref="E242:E243"/>
    <mergeCell ref="G242:N243"/>
    <mergeCell ref="A247:N247"/>
    <mergeCell ref="G248:N248"/>
    <mergeCell ref="M245:N245"/>
    <mergeCell ref="A245:L246"/>
    <mergeCell ref="M246:N246"/>
    <mergeCell ref="A244:N244"/>
    <mergeCell ref="C256:C257"/>
    <mergeCell ref="E256:E257"/>
    <mergeCell ref="G256:N257"/>
    <mergeCell ref="C260:C261"/>
    <mergeCell ref="E260:E261"/>
    <mergeCell ref="G259:N261"/>
    <mergeCell ref="A258:N258"/>
    <mergeCell ref="C249:C250"/>
    <mergeCell ref="E249:E250"/>
    <mergeCell ref="G249:N249"/>
    <mergeCell ref="G250:N250"/>
    <mergeCell ref="A254:N254"/>
    <mergeCell ref="G255:N255"/>
    <mergeCell ref="J279:L279"/>
    <mergeCell ref="C283:D283"/>
    <mergeCell ref="C284:D284"/>
    <mergeCell ref="A282:B282"/>
    <mergeCell ref="A283:B283"/>
    <mergeCell ref="A262:N262"/>
    <mergeCell ref="A263:N264"/>
    <mergeCell ref="A265:N265"/>
    <mergeCell ref="A266:N268"/>
    <mergeCell ref="C280:D281"/>
    <mergeCell ref="E280:F281"/>
    <mergeCell ref="A276:N276"/>
    <mergeCell ref="A277:N277"/>
    <mergeCell ref="G280:G281"/>
    <mergeCell ref="H280:H281"/>
    <mergeCell ref="B272:F272"/>
    <mergeCell ref="G271:H271"/>
    <mergeCell ref="G272:H272"/>
    <mergeCell ref="J271:L271"/>
    <mergeCell ref="J272:L272"/>
    <mergeCell ref="M271:N271"/>
    <mergeCell ref="M272:N272"/>
    <mergeCell ref="A269:N269"/>
    <mergeCell ref="B270:N270"/>
    <mergeCell ref="C287:D287"/>
    <mergeCell ref="C288:D288"/>
    <mergeCell ref="C289:D289"/>
    <mergeCell ref="A284:B284"/>
    <mergeCell ref="A285:B285"/>
    <mergeCell ref="A286:B286"/>
    <mergeCell ref="A287:B287"/>
    <mergeCell ref="C286:D286"/>
    <mergeCell ref="A280:B281"/>
    <mergeCell ref="A294:L294"/>
    <mergeCell ref="A295:N295"/>
    <mergeCell ref="A296:L296"/>
    <mergeCell ref="M296:N296"/>
    <mergeCell ref="A298:N298"/>
    <mergeCell ref="A299:N299"/>
    <mergeCell ref="C290:D290"/>
    <mergeCell ref="A288:B288"/>
    <mergeCell ref="A289:B289"/>
    <mergeCell ref="A290:B290"/>
    <mergeCell ref="A297:N297"/>
    <mergeCell ref="A291:B291"/>
    <mergeCell ref="A292:B292"/>
    <mergeCell ref="A293:N293"/>
    <mergeCell ref="C291:D291"/>
    <mergeCell ref="M294:N294"/>
    <mergeCell ref="J288:L288"/>
    <mergeCell ref="J289:L289"/>
    <mergeCell ref="J290:L290"/>
    <mergeCell ref="J291:L291"/>
    <mergeCell ref="A315:N317"/>
    <mergeCell ref="A313:C313"/>
    <mergeCell ref="D313:F313"/>
    <mergeCell ref="I313:K313"/>
    <mergeCell ref="L313:N313"/>
    <mergeCell ref="A314:N314"/>
    <mergeCell ref="A309:C309"/>
    <mergeCell ref="D309:F309"/>
    <mergeCell ref="I309:K309"/>
    <mergeCell ref="L309:N309"/>
    <mergeCell ref="A310:C310"/>
    <mergeCell ref="D310:F310"/>
    <mergeCell ref="I310:K310"/>
    <mergeCell ref="L310:N310"/>
    <mergeCell ref="A47:N49"/>
    <mergeCell ref="A88:N88"/>
    <mergeCell ref="C89:J89"/>
    <mergeCell ref="K89:M89"/>
    <mergeCell ref="A86:N86"/>
    <mergeCell ref="C87:I87"/>
    <mergeCell ref="A73:N73"/>
    <mergeCell ref="C74:I75"/>
    <mergeCell ref="A339:F339"/>
    <mergeCell ref="G339:K339"/>
    <mergeCell ref="M339:N339"/>
    <mergeCell ref="C96:N96"/>
    <mergeCell ref="J93:M93"/>
    <mergeCell ref="A336:N336"/>
    <mergeCell ref="I334:N334"/>
    <mergeCell ref="B334:H334"/>
    <mergeCell ref="B328:H328"/>
    <mergeCell ref="A335:N335"/>
    <mergeCell ref="J326:N326"/>
    <mergeCell ref="A323:N323"/>
    <mergeCell ref="B324:H324"/>
    <mergeCell ref="J324:N324"/>
    <mergeCell ref="A337:N337"/>
    <mergeCell ref="A338:N338"/>
    <mergeCell ref="G359:N359"/>
    <mergeCell ref="G360:N360"/>
    <mergeCell ref="A333:N333"/>
    <mergeCell ref="A327:N327"/>
    <mergeCell ref="A325:N325"/>
    <mergeCell ref="A361:N361"/>
    <mergeCell ref="B359:F359"/>
    <mergeCell ref="B360:F360"/>
    <mergeCell ref="A355:N355"/>
    <mergeCell ref="A356:N356"/>
    <mergeCell ref="G357:N357"/>
    <mergeCell ref="G358:N358"/>
    <mergeCell ref="B357:F357"/>
    <mergeCell ref="B358:F358"/>
    <mergeCell ref="A340:F340"/>
    <mergeCell ref="G340:K340"/>
    <mergeCell ref="M340:N340"/>
    <mergeCell ref="A341:F341"/>
    <mergeCell ref="G341:N341"/>
    <mergeCell ref="A342:N342"/>
    <mergeCell ref="J328:N328"/>
    <mergeCell ref="A329:N329"/>
    <mergeCell ref="B326:H326"/>
    <mergeCell ref="B331:N331"/>
    <mergeCell ref="G51:N51"/>
    <mergeCell ref="C52:C53"/>
    <mergeCell ref="E52:E53"/>
    <mergeCell ref="G52:N52"/>
    <mergeCell ref="G53:N53"/>
    <mergeCell ref="A54:N54"/>
    <mergeCell ref="A346:F346"/>
    <mergeCell ref="G346:K346"/>
    <mergeCell ref="M346:N346"/>
    <mergeCell ref="A343:N343"/>
    <mergeCell ref="A344:N344"/>
    <mergeCell ref="A345:F345"/>
    <mergeCell ref="G345:K345"/>
    <mergeCell ref="M345:N345"/>
    <mergeCell ref="A300:N301"/>
    <mergeCell ref="A302:N302"/>
    <mergeCell ref="A318:N318"/>
    <mergeCell ref="A319:N319"/>
    <mergeCell ref="A320:N320"/>
    <mergeCell ref="A321:N322"/>
    <mergeCell ref="A308:C308"/>
    <mergeCell ref="D308:F308"/>
    <mergeCell ref="I308:K308"/>
    <mergeCell ref="L308:N308"/>
    <mergeCell ref="A55:N56"/>
    <mergeCell ref="A57:N57"/>
    <mergeCell ref="A58:N58"/>
    <mergeCell ref="A59:N59"/>
    <mergeCell ref="G60:N60"/>
    <mergeCell ref="C61:C62"/>
    <mergeCell ref="E61:E62"/>
    <mergeCell ref="G61:N61"/>
    <mergeCell ref="G62:N62"/>
    <mergeCell ref="A63:N63"/>
    <mergeCell ref="A64:N65"/>
    <mergeCell ref="A66:N66"/>
    <mergeCell ref="A67:N68"/>
    <mergeCell ref="A69:N69"/>
    <mergeCell ref="G98:N98"/>
    <mergeCell ref="J87:M87"/>
    <mergeCell ref="A79:N79"/>
    <mergeCell ref="C82:I85"/>
    <mergeCell ref="J82:N82"/>
    <mergeCell ref="B91:N91"/>
    <mergeCell ref="A92:N92"/>
    <mergeCell ref="A97:N97"/>
    <mergeCell ref="A71:N71"/>
    <mergeCell ref="A90:N90"/>
    <mergeCell ref="J83:N83"/>
    <mergeCell ref="J84:N84"/>
    <mergeCell ref="J85:M85"/>
    <mergeCell ref="C93:I93"/>
    <mergeCell ref="C94:N95"/>
    <mergeCell ref="A199:N199"/>
    <mergeCell ref="B200:L202"/>
    <mergeCell ref="M200:N200"/>
    <mergeCell ref="B187:L187"/>
    <mergeCell ref="M187:N187"/>
    <mergeCell ref="M201:N201"/>
    <mergeCell ref="A188:N188"/>
    <mergeCell ref="B189:N192"/>
    <mergeCell ref="A195:N195"/>
    <mergeCell ref="B196:N198"/>
    <mergeCell ref="M202:N202"/>
    <mergeCell ref="A193:N193"/>
    <mergeCell ref="B194:N194"/>
    <mergeCell ref="M179:N179"/>
    <mergeCell ref="M182:N182"/>
    <mergeCell ref="B185:N185"/>
    <mergeCell ref="A173:N173"/>
    <mergeCell ref="B174:N175"/>
    <mergeCell ref="A176:N176"/>
    <mergeCell ref="A163:N163"/>
    <mergeCell ref="B164:N164"/>
    <mergeCell ref="A165:N165"/>
    <mergeCell ref="G166:N166"/>
    <mergeCell ref="C167:C168"/>
    <mergeCell ref="E167:E168"/>
    <mergeCell ref="G167:N168"/>
    <mergeCell ref="I303:K307"/>
    <mergeCell ref="L303:N307"/>
    <mergeCell ref="A312:C312"/>
    <mergeCell ref="D312:F312"/>
    <mergeCell ref="I312:K312"/>
    <mergeCell ref="A303:C307"/>
    <mergeCell ref="D303:F307"/>
    <mergeCell ref="G303:G307"/>
    <mergeCell ref="H303:H307"/>
    <mergeCell ref="L312:N312"/>
    <mergeCell ref="A311:C311"/>
    <mergeCell ref="D311:F311"/>
    <mergeCell ref="I311:K311"/>
    <mergeCell ref="L311:N311"/>
    <mergeCell ref="B332:N332"/>
    <mergeCell ref="J330:N330"/>
    <mergeCell ref="B330:H330"/>
    <mergeCell ref="A353:F353"/>
    <mergeCell ref="G353:N353"/>
    <mergeCell ref="A354:N354"/>
    <mergeCell ref="M351:N351"/>
    <mergeCell ref="A352:F352"/>
    <mergeCell ref="G352:K352"/>
    <mergeCell ref="M352:N352"/>
    <mergeCell ref="A347:F347"/>
    <mergeCell ref="G347:N347"/>
    <mergeCell ref="A348:N348"/>
    <mergeCell ref="A349:N349"/>
    <mergeCell ref="A350:N350"/>
    <mergeCell ref="A351:F351"/>
    <mergeCell ref="G351:K351"/>
  </mergeCells>
  <phoneticPr fontId="9" type="noConversion"/>
  <hyperlinks>
    <hyperlink ref="B185" r:id="rId1"/>
    <hyperlink ref="C96" r:id="rId2"/>
  </hyperlinks>
  <pageMargins left="0.75" right="0.75" top="0.99" bottom="1" header="0.5" footer="0.5"/>
  <pageSetup scale="84" fitToHeight="0" orientation="portrait" r:id="rId3"/>
  <headerFooter alignWithMargins="0">
    <oddHeader>&amp;C&amp;"Tahoma,Regular"National Oceanic and Atmosperic Administration (NOAA)
Personal Property Lease Determination Worksheet</oddHeader>
    <oddFooter>&amp;L&amp;"Tahoma,Regular"&amp;10&amp;A&amp;R&amp;"Tahoma,Regular"&amp;10Page &amp;P of &amp;N
Template Revised February 2021</oddFooter>
  </headerFooter>
  <rowBreaks count="7" manualBreakCount="7">
    <brk id="50" max="16383" man="1"/>
    <brk id="97" max="16383" man="1"/>
    <brk id="152" max="16383" man="1"/>
    <brk id="207" max="16383" man="1"/>
    <brk id="258" max="16383" man="1"/>
    <brk id="297" max="16383" man="1"/>
    <brk id="31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K127"/>
  <sheetViews>
    <sheetView view="pageBreakPreview" zoomScale="85" zoomScaleNormal="100" workbookViewId="0">
      <selection sqref="A1:C1"/>
    </sheetView>
  </sheetViews>
  <sheetFormatPr defaultRowHeight="12.75" x14ac:dyDescent="0.2"/>
  <cols>
    <col min="1" max="1" width="10.5" style="37" customWidth="1"/>
    <col min="2" max="2" width="10.125" style="37" customWidth="1"/>
    <col min="3" max="3" width="12.875" style="37" customWidth="1"/>
    <col min="4" max="4" width="10.25" style="37" customWidth="1"/>
    <col min="5" max="5" width="13" style="37" customWidth="1"/>
    <col min="6" max="16384" width="9" style="37"/>
  </cols>
  <sheetData>
    <row r="1" spans="1:11" s="50" customFormat="1" x14ac:dyDescent="0.25">
      <c r="A1" s="216" t="s">
        <v>55</v>
      </c>
      <c r="B1" s="216"/>
      <c r="C1" s="216"/>
      <c r="D1" s="212">
        <f>+'Worksheet - Part B'!G1</f>
        <v>0</v>
      </c>
      <c r="E1" s="212"/>
      <c r="F1" s="70"/>
      <c r="G1" s="70"/>
      <c r="H1" s="70"/>
      <c r="I1" s="70"/>
      <c r="J1" s="70"/>
      <c r="K1" s="70"/>
    </row>
    <row r="2" spans="1:11" s="50" customFormat="1" x14ac:dyDescent="0.25">
      <c r="A2" s="216" t="s">
        <v>58</v>
      </c>
      <c r="B2" s="216"/>
      <c r="C2" s="216"/>
      <c r="D2" s="213">
        <f>+'Worksheet - Part B'!G3</f>
        <v>0</v>
      </c>
      <c r="E2" s="213"/>
      <c r="F2" s="70"/>
      <c r="G2" s="70"/>
      <c r="H2" s="70"/>
      <c r="I2" s="70"/>
      <c r="J2" s="70"/>
      <c r="K2" s="70"/>
    </row>
    <row r="3" spans="1:11" s="50" customFormat="1" x14ac:dyDescent="0.25">
      <c r="A3" s="69"/>
      <c r="B3" s="69"/>
      <c r="C3" s="69"/>
      <c r="D3" s="69"/>
      <c r="E3" s="69"/>
      <c r="F3" s="66"/>
      <c r="G3" s="66"/>
      <c r="H3" s="66"/>
      <c r="I3" s="66"/>
      <c r="J3" s="66"/>
      <c r="K3" s="66"/>
    </row>
    <row r="4" spans="1:11" s="49" customFormat="1" ht="25.5" x14ac:dyDescent="0.2">
      <c r="A4" s="55" t="s">
        <v>46</v>
      </c>
      <c r="B4" s="55" t="s">
        <v>47</v>
      </c>
      <c r="C4" s="55" t="s">
        <v>48</v>
      </c>
      <c r="D4" s="55" t="s">
        <v>49</v>
      </c>
      <c r="E4" s="55" t="s">
        <v>50</v>
      </c>
    </row>
    <row r="6" spans="1:11" x14ac:dyDescent="0.2">
      <c r="A6" s="56">
        <f>+'A - Payment Stream (Part A)'!A8</f>
        <v>0</v>
      </c>
      <c r="B6" s="54">
        <v>1</v>
      </c>
      <c r="C6" s="63">
        <f>+'A - Payment Stream (Part A)'!C8</f>
        <v>0</v>
      </c>
      <c r="D6" s="63">
        <f>+'A - Payment Stream (Part A)'!D8</f>
        <v>0</v>
      </c>
      <c r="E6" s="57">
        <f>+C6-D6</f>
        <v>0</v>
      </c>
    </row>
    <row r="7" spans="1:11" x14ac:dyDescent="0.2">
      <c r="A7" s="56">
        <f>+'A - Payment Stream (Part A)'!A9</f>
        <v>0</v>
      </c>
      <c r="B7" s="54">
        <v>2</v>
      </c>
      <c r="C7" s="63">
        <f>+'A - Payment Stream (Part A)'!C9</f>
        <v>0</v>
      </c>
      <c r="D7" s="63">
        <f>+'A - Payment Stream (Part A)'!D9</f>
        <v>0</v>
      </c>
      <c r="E7" s="57">
        <f t="shared" ref="E7:E70" si="0">+C7-D7</f>
        <v>0</v>
      </c>
    </row>
    <row r="8" spans="1:11" x14ac:dyDescent="0.2">
      <c r="A8" s="56">
        <f>+'A - Payment Stream (Part A)'!A10</f>
        <v>0</v>
      </c>
      <c r="B8" s="54">
        <v>3</v>
      </c>
      <c r="C8" s="63">
        <f>+'A - Payment Stream (Part A)'!C10</f>
        <v>0</v>
      </c>
      <c r="D8" s="63">
        <f>+'A - Payment Stream (Part A)'!D10</f>
        <v>0</v>
      </c>
      <c r="E8" s="57">
        <f t="shared" si="0"/>
        <v>0</v>
      </c>
    </row>
    <row r="9" spans="1:11" x14ac:dyDescent="0.2">
      <c r="A9" s="56">
        <f>+'A - Payment Stream (Part A)'!A11</f>
        <v>0</v>
      </c>
      <c r="B9" s="54">
        <v>4</v>
      </c>
      <c r="C9" s="63">
        <f>+'A - Payment Stream (Part A)'!C11</f>
        <v>0</v>
      </c>
      <c r="D9" s="63">
        <f>+'A - Payment Stream (Part A)'!D11</f>
        <v>0</v>
      </c>
      <c r="E9" s="57">
        <f t="shared" si="0"/>
        <v>0</v>
      </c>
    </row>
    <row r="10" spans="1:11" x14ac:dyDescent="0.2">
      <c r="A10" s="56">
        <f>+'A - Payment Stream (Part A)'!A12</f>
        <v>0</v>
      </c>
      <c r="B10" s="54">
        <v>5</v>
      </c>
      <c r="C10" s="63">
        <f>+'A - Payment Stream (Part A)'!C12</f>
        <v>0</v>
      </c>
      <c r="D10" s="63">
        <f>+'A - Payment Stream (Part A)'!D12</f>
        <v>0</v>
      </c>
      <c r="E10" s="57">
        <f t="shared" si="0"/>
        <v>0</v>
      </c>
    </row>
    <row r="11" spans="1:11" x14ac:dyDescent="0.2">
      <c r="A11" s="56">
        <f>+'A - Payment Stream (Part A)'!A13</f>
        <v>0</v>
      </c>
      <c r="B11" s="54">
        <v>6</v>
      </c>
      <c r="C11" s="63">
        <f>+'A - Payment Stream (Part A)'!C13</f>
        <v>0</v>
      </c>
      <c r="D11" s="63">
        <f>+'A - Payment Stream (Part A)'!D13</f>
        <v>0</v>
      </c>
      <c r="E11" s="57">
        <f t="shared" si="0"/>
        <v>0</v>
      </c>
    </row>
    <row r="12" spans="1:11" x14ac:dyDescent="0.2">
      <c r="A12" s="56">
        <f>+'A - Payment Stream (Part A)'!A14</f>
        <v>0</v>
      </c>
      <c r="B12" s="54">
        <v>7</v>
      </c>
      <c r="C12" s="63">
        <f>+'A - Payment Stream (Part A)'!C14</f>
        <v>0</v>
      </c>
      <c r="D12" s="63">
        <f>+'A - Payment Stream (Part A)'!D14</f>
        <v>0</v>
      </c>
      <c r="E12" s="57">
        <f t="shared" si="0"/>
        <v>0</v>
      </c>
    </row>
    <row r="13" spans="1:11" x14ac:dyDescent="0.2">
      <c r="A13" s="56">
        <f>+'A - Payment Stream (Part A)'!A15</f>
        <v>0</v>
      </c>
      <c r="B13" s="54">
        <v>8</v>
      </c>
      <c r="C13" s="63">
        <f>+'A - Payment Stream (Part A)'!C15</f>
        <v>0</v>
      </c>
      <c r="D13" s="63">
        <f>+'A - Payment Stream (Part A)'!D15</f>
        <v>0</v>
      </c>
      <c r="E13" s="57">
        <f t="shared" si="0"/>
        <v>0</v>
      </c>
    </row>
    <row r="14" spans="1:11" x14ac:dyDescent="0.2">
      <c r="A14" s="56">
        <f>+'A - Payment Stream (Part A)'!A16</f>
        <v>0</v>
      </c>
      <c r="B14" s="54">
        <v>9</v>
      </c>
      <c r="C14" s="63">
        <f>+'A - Payment Stream (Part A)'!C16</f>
        <v>0</v>
      </c>
      <c r="D14" s="63">
        <f>+'A - Payment Stream (Part A)'!D16</f>
        <v>0</v>
      </c>
      <c r="E14" s="57">
        <f t="shared" si="0"/>
        <v>0</v>
      </c>
    </row>
    <row r="15" spans="1:11" x14ac:dyDescent="0.2">
      <c r="A15" s="56">
        <f>+'A - Payment Stream (Part A)'!A17</f>
        <v>0</v>
      </c>
      <c r="B15" s="54">
        <v>10</v>
      </c>
      <c r="C15" s="63">
        <f>+'A - Payment Stream (Part A)'!C17</f>
        <v>0</v>
      </c>
      <c r="D15" s="63">
        <f>+'A - Payment Stream (Part A)'!D17</f>
        <v>0</v>
      </c>
      <c r="E15" s="57">
        <f t="shared" si="0"/>
        <v>0</v>
      </c>
    </row>
    <row r="16" spans="1:11" x14ac:dyDescent="0.2">
      <c r="A16" s="56">
        <f>+'A - Payment Stream (Part A)'!A18</f>
        <v>0</v>
      </c>
      <c r="B16" s="54">
        <v>11</v>
      </c>
      <c r="C16" s="63">
        <f>+'A - Payment Stream (Part A)'!C18</f>
        <v>0</v>
      </c>
      <c r="D16" s="63">
        <f>+'A - Payment Stream (Part A)'!D18</f>
        <v>0</v>
      </c>
      <c r="E16" s="57">
        <f t="shared" si="0"/>
        <v>0</v>
      </c>
    </row>
    <row r="17" spans="1:5" x14ac:dyDescent="0.2">
      <c r="A17" s="56">
        <f>+'A - Payment Stream (Part A)'!A19</f>
        <v>0</v>
      </c>
      <c r="B17" s="54">
        <v>12</v>
      </c>
      <c r="C17" s="63">
        <f>+'A - Payment Stream (Part A)'!C19</f>
        <v>0</v>
      </c>
      <c r="D17" s="63">
        <f>+'A - Payment Stream (Part A)'!D19</f>
        <v>0</v>
      </c>
      <c r="E17" s="57">
        <f t="shared" si="0"/>
        <v>0</v>
      </c>
    </row>
    <row r="18" spans="1:5" x14ac:dyDescent="0.2">
      <c r="A18" s="56">
        <f>+'A - Payment Stream (Part A)'!A20</f>
        <v>0</v>
      </c>
      <c r="B18" s="54">
        <v>13</v>
      </c>
      <c r="C18" s="63">
        <f>+'A - Payment Stream (Part A)'!C20</f>
        <v>0</v>
      </c>
      <c r="D18" s="63">
        <f>+'A - Payment Stream (Part A)'!D20</f>
        <v>0</v>
      </c>
      <c r="E18" s="57">
        <f t="shared" si="0"/>
        <v>0</v>
      </c>
    </row>
    <row r="19" spans="1:5" x14ac:dyDescent="0.2">
      <c r="A19" s="56">
        <f>+'A - Payment Stream (Part A)'!A21</f>
        <v>0</v>
      </c>
      <c r="B19" s="54">
        <v>14</v>
      </c>
      <c r="C19" s="63">
        <f>+'A - Payment Stream (Part A)'!C21</f>
        <v>0</v>
      </c>
      <c r="D19" s="63">
        <f>+'A - Payment Stream (Part A)'!D21</f>
        <v>0</v>
      </c>
      <c r="E19" s="57">
        <f t="shared" si="0"/>
        <v>0</v>
      </c>
    </row>
    <row r="20" spans="1:5" x14ac:dyDescent="0.2">
      <c r="A20" s="56">
        <f>+'A - Payment Stream (Part A)'!A22</f>
        <v>0</v>
      </c>
      <c r="B20" s="54">
        <v>15</v>
      </c>
      <c r="C20" s="63">
        <f>+'A - Payment Stream (Part A)'!C22</f>
        <v>0</v>
      </c>
      <c r="D20" s="63">
        <f>+'A - Payment Stream (Part A)'!D22</f>
        <v>0</v>
      </c>
      <c r="E20" s="57">
        <f t="shared" si="0"/>
        <v>0</v>
      </c>
    </row>
    <row r="21" spans="1:5" x14ac:dyDescent="0.2">
      <c r="A21" s="56">
        <f>+'A - Payment Stream (Part A)'!A23</f>
        <v>0</v>
      </c>
      <c r="B21" s="54">
        <v>16</v>
      </c>
      <c r="C21" s="63">
        <f>+'A - Payment Stream (Part A)'!C23</f>
        <v>0</v>
      </c>
      <c r="D21" s="63">
        <f>+'A - Payment Stream (Part A)'!D23</f>
        <v>0</v>
      </c>
      <c r="E21" s="57">
        <f t="shared" si="0"/>
        <v>0</v>
      </c>
    </row>
    <row r="22" spans="1:5" x14ac:dyDescent="0.2">
      <c r="A22" s="56">
        <f>+'A - Payment Stream (Part A)'!A24</f>
        <v>0</v>
      </c>
      <c r="B22" s="54">
        <v>17</v>
      </c>
      <c r="C22" s="63">
        <f>+'A - Payment Stream (Part A)'!C24</f>
        <v>0</v>
      </c>
      <c r="D22" s="63">
        <f>+'A - Payment Stream (Part A)'!D24</f>
        <v>0</v>
      </c>
      <c r="E22" s="57">
        <f t="shared" si="0"/>
        <v>0</v>
      </c>
    </row>
    <row r="23" spans="1:5" x14ac:dyDescent="0.2">
      <c r="A23" s="56">
        <f>+'A - Payment Stream (Part A)'!A25</f>
        <v>0</v>
      </c>
      <c r="B23" s="54">
        <v>18</v>
      </c>
      <c r="C23" s="63">
        <f>+'A - Payment Stream (Part A)'!C25</f>
        <v>0</v>
      </c>
      <c r="D23" s="63">
        <f>+'A - Payment Stream (Part A)'!D25</f>
        <v>0</v>
      </c>
      <c r="E23" s="57">
        <f t="shared" si="0"/>
        <v>0</v>
      </c>
    </row>
    <row r="24" spans="1:5" x14ac:dyDescent="0.2">
      <c r="A24" s="56">
        <f>+'A - Payment Stream (Part A)'!A26</f>
        <v>0</v>
      </c>
      <c r="B24" s="54">
        <v>19</v>
      </c>
      <c r="C24" s="63">
        <f>+'A - Payment Stream (Part A)'!C26</f>
        <v>0</v>
      </c>
      <c r="D24" s="63">
        <f>+'A - Payment Stream (Part A)'!D26</f>
        <v>0</v>
      </c>
      <c r="E24" s="57">
        <f t="shared" si="0"/>
        <v>0</v>
      </c>
    </row>
    <row r="25" spans="1:5" x14ac:dyDescent="0.2">
      <c r="A25" s="56">
        <f>+'A - Payment Stream (Part A)'!A27</f>
        <v>0</v>
      </c>
      <c r="B25" s="54">
        <v>20</v>
      </c>
      <c r="C25" s="63">
        <f>+'A - Payment Stream (Part A)'!C27</f>
        <v>0</v>
      </c>
      <c r="D25" s="63">
        <f>+'A - Payment Stream (Part A)'!D27</f>
        <v>0</v>
      </c>
      <c r="E25" s="57">
        <f t="shared" si="0"/>
        <v>0</v>
      </c>
    </row>
    <row r="26" spans="1:5" x14ac:dyDescent="0.2">
      <c r="A26" s="56">
        <f>+'A - Payment Stream (Part A)'!A28</f>
        <v>0</v>
      </c>
      <c r="B26" s="54">
        <v>21</v>
      </c>
      <c r="C26" s="63">
        <f>+'A - Payment Stream (Part A)'!C28</f>
        <v>0</v>
      </c>
      <c r="D26" s="63">
        <f>+'A - Payment Stream (Part A)'!D28</f>
        <v>0</v>
      </c>
      <c r="E26" s="57">
        <f t="shared" si="0"/>
        <v>0</v>
      </c>
    </row>
    <row r="27" spans="1:5" x14ac:dyDescent="0.2">
      <c r="A27" s="56">
        <f>+'A - Payment Stream (Part A)'!A29</f>
        <v>0</v>
      </c>
      <c r="B27" s="54">
        <v>22</v>
      </c>
      <c r="C27" s="63">
        <f>+'A - Payment Stream (Part A)'!C29</f>
        <v>0</v>
      </c>
      <c r="D27" s="63">
        <f>+'A - Payment Stream (Part A)'!D29</f>
        <v>0</v>
      </c>
      <c r="E27" s="57">
        <f t="shared" si="0"/>
        <v>0</v>
      </c>
    </row>
    <row r="28" spans="1:5" x14ac:dyDescent="0.2">
      <c r="A28" s="56">
        <f>+'A - Payment Stream (Part A)'!A30</f>
        <v>0</v>
      </c>
      <c r="B28" s="54">
        <v>23</v>
      </c>
      <c r="C28" s="63">
        <f>+'A - Payment Stream (Part A)'!C30</f>
        <v>0</v>
      </c>
      <c r="D28" s="63">
        <f>+'A - Payment Stream (Part A)'!D30</f>
        <v>0</v>
      </c>
      <c r="E28" s="57">
        <f t="shared" si="0"/>
        <v>0</v>
      </c>
    </row>
    <row r="29" spans="1:5" x14ac:dyDescent="0.2">
      <c r="A29" s="56">
        <f>+'A - Payment Stream (Part A)'!A31</f>
        <v>0</v>
      </c>
      <c r="B29" s="54">
        <v>24</v>
      </c>
      <c r="C29" s="63">
        <f>+'A - Payment Stream (Part A)'!C31</f>
        <v>0</v>
      </c>
      <c r="D29" s="63">
        <f>+'A - Payment Stream (Part A)'!D31</f>
        <v>0</v>
      </c>
      <c r="E29" s="57">
        <f t="shared" si="0"/>
        <v>0</v>
      </c>
    </row>
    <row r="30" spans="1:5" x14ac:dyDescent="0.2">
      <c r="A30" s="56">
        <f>+'A - Payment Stream (Part A)'!A32</f>
        <v>0</v>
      </c>
      <c r="B30" s="54">
        <v>25</v>
      </c>
      <c r="C30" s="63">
        <f>+'A - Payment Stream (Part A)'!C32</f>
        <v>0</v>
      </c>
      <c r="D30" s="63">
        <f>+'A - Payment Stream (Part A)'!D32</f>
        <v>0</v>
      </c>
      <c r="E30" s="57">
        <f t="shared" si="0"/>
        <v>0</v>
      </c>
    </row>
    <row r="31" spans="1:5" x14ac:dyDescent="0.2">
      <c r="A31" s="56">
        <f>+'A - Payment Stream (Part A)'!A33</f>
        <v>0</v>
      </c>
      <c r="B31" s="54">
        <v>26</v>
      </c>
      <c r="C31" s="63">
        <f>+'A - Payment Stream (Part A)'!C33</f>
        <v>0</v>
      </c>
      <c r="D31" s="63">
        <f>+'A - Payment Stream (Part A)'!D33</f>
        <v>0</v>
      </c>
      <c r="E31" s="57">
        <f t="shared" si="0"/>
        <v>0</v>
      </c>
    </row>
    <row r="32" spans="1:5" x14ac:dyDescent="0.2">
      <c r="A32" s="56">
        <f>+'A - Payment Stream (Part A)'!A34</f>
        <v>0</v>
      </c>
      <c r="B32" s="54">
        <v>27</v>
      </c>
      <c r="C32" s="63">
        <f>+'A - Payment Stream (Part A)'!C34</f>
        <v>0</v>
      </c>
      <c r="D32" s="63">
        <f>+'A - Payment Stream (Part A)'!D34</f>
        <v>0</v>
      </c>
      <c r="E32" s="57">
        <f t="shared" si="0"/>
        <v>0</v>
      </c>
    </row>
    <row r="33" spans="1:5" x14ac:dyDescent="0.2">
      <c r="A33" s="56">
        <f>+'A - Payment Stream (Part A)'!A35</f>
        <v>0</v>
      </c>
      <c r="B33" s="54">
        <v>28</v>
      </c>
      <c r="C33" s="63">
        <f>+'A - Payment Stream (Part A)'!C35</f>
        <v>0</v>
      </c>
      <c r="D33" s="63">
        <f>+'A - Payment Stream (Part A)'!D35</f>
        <v>0</v>
      </c>
      <c r="E33" s="57">
        <f t="shared" si="0"/>
        <v>0</v>
      </c>
    </row>
    <row r="34" spans="1:5" x14ac:dyDescent="0.2">
      <c r="A34" s="56">
        <f>+'A - Payment Stream (Part A)'!A36</f>
        <v>0</v>
      </c>
      <c r="B34" s="54">
        <v>29</v>
      </c>
      <c r="C34" s="63">
        <f>+'A - Payment Stream (Part A)'!C36</f>
        <v>0</v>
      </c>
      <c r="D34" s="63">
        <f>+'A - Payment Stream (Part A)'!D36</f>
        <v>0</v>
      </c>
      <c r="E34" s="57">
        <f t="shared" si="0"/>
        <v>0</v>
      </c>
    </row>
    <row r="35" spans="1:5" x14ac:dyDescent="0.2">
      <c r="A35" s="56">
        <f>+'A - Payment Stream (Part A)'!A37</f>
        <v>0</v>
      </c>
      <c r="B35" s="54">
        <v>30</v>
      </c>
      <c r="C35" s="63">
        <f>+'A - Payment Stream (Part A)'!C37</f>
        <v>0</v>
      </c>
      <c r="D35" s="63">
        <f>+'A - Payment Stream (Part A)'!D37</f>
        <v>0</v>
      </c>
      <c r="E35" s="57">
        <f t="shared" si="0"/>
        <v>0</v>
      </c>
    </row>
    <row r="36" spans="1:5" x14ac:dyDescent="0.2">
      <c r="A36" s="56">
        <f>+'A - Payment Stream (Part A)'!A38</f>
        <v>0</v>
      </c>
      <c r="B36" s="54">
        <v>31</v>
      </c>
      <c r="C36" s="63">
        <f>+'A - Payment Stream (Part A)'!C38</f>
        <v>0</v>
      </c>
      <c r="D36" s="63">
        <f>+'A - Payment Stream (Part A)'!D38</f>
        <v>0</v>
      </c>
      <c r="E36" s="57">
        <f t="shared" si="0"/>
        <v>0</v>
      </c>
    </row>
    <row r="37" spans="1:5" x14ac:dyDescent="0.2">
      <c r="A37" s="56">
        <f>+'A - Payment Stream (Part A)'!A39</f>
        <v>0</v>
      </c>
      <c r="B37" s="54">
        <v>32</v>
      </c>
      <c r="C37" s="63">
        <f>+'A - Payment Stream (Part A)'!C39</f>
        <v>0</v>
      </c>
      <c r="D37" s="63">
        <f>+'A - Payment Stream (Part A)'!D39</f>
        <v>0</v>
      </c>
      <c r="E37" s="57">
        <f t="shared" si="0"/>
        <v>0</v>
      </c>
    </row>
    <row r="38" spans="1:5" x14ac:dyDescent="0.2">
      <c r="A38" s="56">
        <f>+'A - Payment Stream (Part A)'!A40</f>
        <v>0</v>
      </c>
      <c r="B38" s="54">
        <v>33</v>
      </c>
      <c r="C38" s="63">
        <f>+'A - Payment Stream (Part A)'!C40</f>
        <v>0</v>
      </c>
      <c r="D38" s="63">
        <f>+'A - Payment Stream (Part A)'!D40</f>
        <v>0</v>
      </c>
      <c r="E38" s="57">
        <f t="shared" si="0"/>
        <v>0</v>
      </c>
    </row>
    <row r="39" spans="1:5" x14ac:dyDescent="0.2">
      <c r="A39" s="56">
        <f>+'A - Payment Stream (Part A)'!A41</f>
        <v>0</v>
      </c>
      <c r="B39" s="54">
        <v>34</v>
      </c>
      <c r="C39" s="63">
        <f>+'A - Payment Stream (Part A)'!C41</f>
        <v>0</v>
      </c>
      <c r="D39" s="63">
        <f>+'A - Payment Stream (Part A)'!D41</f>
        <v>0</v>
      </c>
      <c r="E39" s="57">
        <f t="shared" si="0"/>
        <v>0</v>
      </c>
    </row>
    <row r="40" spans="1:5" x14ac:dyDescent="0.2">
      <c r="A40" s="56">
        <f>+'A - Payment Stream (Part A)'!A42</f>
        <v>0</v>
      </c>
      <c r="B40" s="54">
        <v>35</v>
      </c>
      <c r="C40" s="63">
        <f>+'A - Payment Stream (Part A)'!C42</f>
        <v>0</v>
      </c>
      <c r="D40" s="63">
        <f>+'A - Payment Stream (Part A)'!D42</f>
        <v>0</v>
      </c>
      <c r="E40" s="57">
        <f t="shared" si="0"/>
        <v>0</v>
      </c>
    </row>
    <row r="41" spans="1:5" x14ac:dyDescent="0.2">
      <c r="A41" s="56">
        <f>+'A - Payment Stream (Part A)'!A43</f>
        <v>0</v>
      </c>
      <c r="B41" s="54">
        <v>36</v>
      </c>
      <c r="C41" s="63">
        <f>+'A - Payment Stream (Part A)'!C43</f>
        <v>0</v>
      </c>
      <c r="D41" s="63">
        <f>+'A - Payment Stream (Part A)'!D43</f>
        <v>0</v>
      </c>
      <c r="E41" s="57">
        <f t="shared" si="0"/>
        <v>0</v>
      </c>
    </row>
    <row r="42" spans="1:5" x14ac:dyDescent="0.2">
      <c r="A42" s="56">
        <f>+'A - Payment Stream (Part A)'!A44</f>
        <v>0</v>
      </c>
      <c r="B42" s="54">
        <v>37</v>
      </c>
      <c r="C42" s="63">
        <f>+'A - Payment Stream (Part A)'!C44</f>
        <v>0</v>
      </c>
      <c r="D42" s="63">
        <f>+'A - Payment Stream (Part A)'!D44</f>
        <v>0</v>
      </c>
      <c r="E42" s="57">
        <f t="shared" si="0"/>
        <v>0</v>
      </c>
    </row>
    <row r="43" spans="1:5" x14ac:dyDescent="0.2">
      <c r="A43" s="56">
        <f>+'A - Payment Stream (Part A)'!A45</f>
        <v>0</v>
      </c>
      <c r="B43" s="54">
        <v>38</v>
      </c>
      <c r="C43" s="63">
        <f>+'A - Payment Stream (Part A)'!C45</f>
        <v>0</v>
      </c>
      <c r="D43" s="63">
        <f>+'A - Payment Stream (Part A)'!D45</f>
        <v>0</v>
      </c>
      <c r="E43" s="57">
        <f t="shared" si="0"/>
        <v>0</v>
      </c>
    </row>
    <row r="44" spans="1:5" x14ac:dyDescent="0.2">
      <c r="A44" s="56">
        <f>+'A - Payment Stream (Part A)'!A46</f>
        <v>0</v>
      </c>
      <c r="B44" s="54">
        <v>39</v>
      </c>
      <c r="C44" s="63">
        <f>+'A - Payment Stream (Part A)'!C46</f>
        <v>0</v>
      </c>
      <c r="D44" s="63">
        <f>+'A - Payment Stream (Part A)'!D46</f>
        <v>0</v>
      </c>
      <c r="E44" s="57">
        <f t="shared" si="0"/>
        <v>0</v>
      </c>
    </row>
    <row r="45" spans="1:5" x14ac:dyDescent="0.2">
      <c r="A45" s="56">
        <f>+'A - Payment Stream (Part A)'!A47</f>
        <v>0</v>
      </c>
      <c r="B45" s="54">
        <v>40</v>
      </c>
      <c r="C45" s="63">
        <f>+'A - Payment Stream (Part A)'!C47</f>
        <v>0</v>
      </c>
      <c r="D45" s="63">
        <f>+'A - Payment Stream (Part A)'!D47</f>
        <v>0</v>
      </c>
      <c r="E45" s="57">
        <f t="shared" si="0"/>
        <v>0</v>
      </c>
    </row>
    <row r="46" spans="1:5" x14ac:dyDescent="0.2">
      <c r="A46" s="56">
        <f>+'A - Payment Stream (Part A)'!A48</f>
        <v>0</v>
      </c>
      <c r="B46" s="54">
        <v>41</v>
      </c>
      <c r="C46" s="63">
        <f>+'A - Payment Stream (Part A)'!C48</f>
        <v>0</v>
      </c>
      <c r="D46" s="63">
        <f>+'A - Payment Stream (Part A)'!D48</f>
        <v>0</v>
      </c>
      <c r="E46" s="57">
        <f t="shared" si="0"/>
        <v>0</v>
      </c>
    </row>
    <row r="47" spans="1:5" x14ac:dyDescent="0.2">
      <c r="A47" s="56">
        <f>+'A - Payment Stream (Part A)'!A49</f>
        <v>0</v>
      </c>
      <c r="B47" s="54">
        <v>42</v>
      </c>
      <c r="C47" s="63">
        <f>+'A - Payment Stream (Part A)'!C49</f>
        <v>0</v>
      </c>
      <c r="D47" s="63">
        <f>+'A - Payment Stream (Part A)'!D49</f>
        <v>0</v>
      </c>
      <c r="E47" s="57">
        <f t="shared" si="0"/>
        <v>0</v>
      </c>
    </row>
    <row r="48" spans="1:5" x14ac:dyDescent="0.2">
      <c r="A48" s="56">
        <f>+'A - Payment Stream (Part A)'!A50</f>
        <v>0</v>
      </c>
      <c r="B48" s="54">
        <v>43</v>
      </c>
      <c r="C48" s="63">
        <f>+'A - Payment Stream (Part A)'!C50</f>
        <v>0</v>
      </c>
      <c r="D48" s="63">
        <f>+'A - Payment Stream (Part A)'!D50</f>
        <v>0</v>
      </c>
      <c r="E48" s="57">
        <f t="shared" si="0"/>
        <v>0</v>
      </c>
    </row>
    <row r="49" spans="1:5" x14ac:dyDescent="0.2">
      <c r="A49" s="56">
        <f>+'A - Payment Stream (Part A)'!A51</f>
        <v>0</v>
      </c>
      <c r="B49" s="54">
        <v>44</v>
      </c>
      <c r="C49" s="63">
        <f>+'A - Payment Stream (Part A)'!C51</f>
        <v>0</v>
      </c>
      <c r="D49" s="63">
        <f>+'A - Payment Stream (Part A)'!D51</f>
        <v>0</v>
      </c>
      <c r="E49" s="57">
        <f t="shared" si="0"/>
        <v>0</v>
      </c>
    </row>
    <row r="50" spans="1:5" x14ac:dyDescent="0.2">
      <c r="A50" s="56">
        <f>+'A - Payment Stream (Part A)'!A52</f>
        <v>0</v>
      </c>
      <c r="B50" s="54">
        <v>45</v>
      </c>
      <c r="C50" s="63">
        <f>+'A - Payment Stream (Part A)'!C52</f>
        <v>0</v>
      </c>
      <c r="D50" s="63">
        <f>+'A - Payment Stream (Part A)'!D52</f>
        <v>0</v>
      </c>
      <c r="E50" s="57">
        <f t="shared" si="0"/>
        <v>0</v>
      </c>
    </row>
    <row r="51" spans="1:5" x14ac:dyDescent="0.2">
      <c r="A51" s="56">
        <f>+'A - Payment Stream (Part A)'!A53</f>
        <v>0</v>
      </c>
      <c r="B51" s="54">
        <v>46</v>
      </c>
      <c r="C51" s="63">
        <f>+'A - Payment Stream (Part A)'!C53</f>
        <v>0</v>
      </c>
      <c r="D51" s="63">
        <f>+'A - Payment Stream (Part A)'!D53</f>
        <v>0</v>
      </c>
      <c r="E51" s="57">
        <f t="shared" si="0"/>
        <v>0</v>
      </c>
    </row>
    <row r="52" spans="1:5" x14ac:dyDescent="0.2">
      <c r="A52" s="56">
        <f>+'A - Payment Stream (Part A)'!A54</f>
        <v>0</v>
      </c>
      <c r="B52" s="54">
        <v>47</v>
      </c>
      <c r="C52" s="63">
        <f>+'A - Payment Stream (Part A)'!C54</f>
        <v>0</v>
      </c>
      <c r="D52" s="63">
        <f>+'A - Payment Stream (Part A)'!D54</f>
        <v>0</v>
      </c>
      <c r="E52" s="57">
        <f t="shared" si="0"/>
        <v>0</v>
      </c>
    </row>
    <row r="53" spans="1:5" x14ac:dyDescent="0.2">
      <c r="A53" s="56">
        <f>+'A - Payment Stream (Part A)'!A55</f>
        <v>0</v>
      </c>
      <c r="B53" s="54">
        <v>48</v>
      </c>
      <c r="C53" s="63">
        <f>+'A - Payment Stream (Part A)'!C55</f>
        <v>0</v>
      </c>
      <c r="D53" s="63">
        <f>+'A - Payment Stream (Part A)'!D55</f>
        <v>0</v>
      </c>
      <c r="E53" s="57">
        <f t="shared" si="0"/>
        <v>0</v>
      </c>
    </row>
    <row r="54" spans="1:5" x14ac:dyDescent="0.2">
      <c r="A54" s="56">
        <f>+'A - Payment Stream (Part A)'!A56</f>
        <v>0</v>
      </c>
      <c r="B54" s="54">
        <v>49</v>
      </c>
      <c r="C54" s="63">
        <f>+'A - Payment Stream (Part A)'!C56</f>
        <v>0</v>
      </c>
      <c r="D54" s="63">
        <f>+'A - Payment Stream (Part A)'!D56</f>
        <v>0</v>
      </c>
      <c r="E54" s="57">
        <f t="shared" si="0"/>
        <v>0</v>
      </c>
    </row>
    <row r="55" spans="1:5" x14ac:dyDescent="0.2">
      <c r="A55" s="56">
        <f>+'A - Payment Stream (Part A)'!A57</f>
        <v>0</v>
      </c>
      <c r="B55" s="54">
        <v>50</v>
      </c>
      <c r="C55" s="63">
        <f>+'A - Payment Stream (Part A)'!C57</f>
        <v>0</v>
      </c>
      <c r="D55" s="63">
        <f>+'A - Payment Stream (Part A)'!D57</f>
        <v>0</v>
      </c>
      <c r="E55" s="57">
        <f t="shared" si="0"/>
        <v>0</v>
      </c>
    </row>
    <row r="56" spans="1:5" x14ac:dyDescent="0.2">
      <c r="A56" s="56">
        <f>+'A - Payment Stream (Part A)'!A58</f>
        <v>0</v>
      </c>
      <c r="B56" s="54">
        <v>51</v>
      </c>
      <c r="C56" s="63">
        <f>+'A - Payment Stream (Part A)'!C58</f>
        <v>0</v>
      </c>
      <c r="D56" s="63">
        <f>+'A - Payment Stream (Part A)'!D58</f>
        <v>0</v>
      </c>
      <c r="E56" s="57">
        <f t="shared" si="0"/>
        <v>0</v>
      </c>
    </row>
    <row r="57" spans="1:5" x14ac:dyDescent="0.2">
      <c r="A57" s="56">
        <f>+'A - Payment Stream (Part A)'!A59</f>
        <v>0</v>
      </c>
      <c r="B57" s="54">
        <v>52</v>
      </c>
      <c r="C57" s="63">
        <f>+'A - Payment Stream (Part A)'!C59</f>
        <v>0</v>
      </c>
      <c r="D57" s="63">
        <f>+'A - Payment Stream (Part A)'!D59</f>
        <v>0</v>
      </c>
      <c r="E57" s="57">
        <f t="shared" si="0"/>
        <v>0</v>
      </c>
    </row>
    <row r="58" spans="1:5" x14ac:dyDescent="0.2">
      <c r="A58" s="56">
        <f>+'A - Payment Stream (Part A)'!A60</f>
        <v>0</v>
      </c>
      <c r="B58" s="54">
        <v>53</v>
      </c>
      <c r="C58" s="63">
        <f>+'A - Payment Stream (Part A)'!C60</f>
        <v>0</v>
      </c>
      <c r="D58" s="63">
        <f>+'A - Payment Stream (Part A)'!D60</f>
        <v>0</v>
      </c>
      <c r="E58" s="57">
        <f t="shared" si="0"/>
        <v>0</v>
      </c>
    </row>
    <row r="59" spans="1:5" x14ac:dyDescent="0.2">
      <c r="A59" s="56">
        <f>+'A - Payment Stream (Part A)'!A61</f>
        <v>0</v>
      </c>
      <c r="B59" s="54">
        <v>54</v>
      </c>
      <c r="C59" s="63">
        <f>+'A - Payment Stream (Part A)'!C61</f>
        <v>0</v>
      </c>
      <c r="D59" s="63">
        <f>+'A - Payment Stream (Part A)'!D61</f>
        <v>0</v>
      </c>
      <c r="E59" s="57">
        <f t="shared" si="0"/>
        <v>0</v>
      </c>
    </row>
    <row r="60" spans="1:5" x14ac:dyDescent="0.2">
      <c r="A60" s="56">
        <f>+'A - Payment Stream (Part A)'!A62</f>
        <v>0</v>
      </c>
      <c r="B60" s="54">
        <v>55</v>
      </c>
      <c r="C60" s="63">
        <f>+'A - Payment Stream (Part A)'!C62</f>
        <v>0</v>
      </c>
      <c r="D60" s="63">
        <f>+'A - Payment Stream (Part A)'!D62</f>
        <v>0</v>
      </c>
      <c r="E60" s="57">
        <f t="shared" si="0"/>
        <v>0</v>
      </c>
    </row>
    <row r="61" spans="1:5" x14ac:dyDescent="0.2">
      <c r="A61" s="56">
        <f>+'A - Payment Stream (Part A)'!A63</f>
        <v>0</v>
      </c>
      <c r="B61" s="54">
        <v>56</v>
      </c>
      <c r="C61" s="63">
        <f>+'A - Payment Stream (Part A)'!C63</f>
        <v>0</v>
      </c>
      <c r="D61" s="63">
        <f>+'A - Payment Stream (Part A)'!D63</f>
        <v>0</v>
      </c>
      <c r="E61" s="57">
        <f t="shared" si="0"/>
        <v>0</v>
      </c>
    </row>
    <row r="62" spans="1:5" x14ac:dyDescent="0.2">
      <c r="A62" s="56">
        <f>+'A - Payment Stream (Part A)'!A64</f>
        <v>0</v>
      </c>
      <c r="B62" s="54">
        <v>57</v>
      </c>
      <c r="C62" s="63">
        <f>+'A - Payment Stream (Part A)'!C64</f>
        <v>0</v>
      </c>
      <c r="D62" s="63">
        <f>+'A - Payment Stream (Part A)'!D64</f>
        <v>0</v>
      </c>
      <c r="E62" s="57">
        <f t="shared" si="0"/>
        <v>0</v>
      </c>
    </row>
    <row r="63" spans="1:5" x14ac:dyDescent="0.2">
      <c r="A63" s="56">
        <f>+'A - Payment Stream (Part A)'!A65</f>
        <v>0</v>
      </c>
      <c r="B63" s="54">
        <v>58</v>
      </c>
      <c r="C63" s="63">
        <f>+'A - Payment Stream (Part A)'!C65</f>
        <v>0</v>
      </c>
      <c r="D63" s="63">
        <f>+'A - Payment Stream (Part A)'!D65</f>
        <v>0</v>
      </c>
      <c r="E63" s="57">
        <f t="shared" si="0"/>
        <v>0</v>
      </c>
    </row>
    <row r="64" spans="1:5" x14ac:dyDescent="0.2">
      <c r="A64" s="56">
        <f>+'A - Payment Stream (Part A)'!A66</f>
        <v>0</v>
      </c>
      <c r="B64" s="54">
        <v>59</v>
      </c>
      <c r="C64" s="63">
        <f>+'A - Payment Stream (Part A)'!C66</f>
        <v>0</v>
      </c>
      <c r="D64" s="63">
        <f>+'A - Payment Stream (Part A)'!D66</f>
        <v>0</v>
      </c>
      <c r="E64" s="57">
        <f t="shared" si="0"/>
        <v>0</v>
      </c>
    </row>
    <row r="65" spans="1:5" x14ac:dyDescent="0.2">
      <c r="A65" s="56">
        <f>+'A - Payment Stream (Part A)'!A67</f>
        <v>0</v>
      </c>
      <c r="B65" s="54">
        <v>60</v>
      </c>
      <c r="C65" s="63">
        <f>+'A - Payment Stream (Part A)'!C67</f>
        <v>0</v>
      </c>
      <c r="D65" s="63">
        <f>+'A - Payment Stream (Part A)'!D67</f>
        <v>0</v>
      </c>
      <c r="E65" s="57">
        <f t="shared" si="0"/>
        <v>0</v>
      </c>
    </row>
    <row r="66" spans="1:5" x14ac:dyDescent="0.2">
      <c r="A66" s="56"/>
      <c r="B66" s="54">
        <v>61</v>
      </c>
      <c r="C66" s="63"/>
      <c r="D66" s="63"/>
      <c r="E66" s="57">
        <f t="shared" si="0"/>
        <v>0</v>
      </c>
    </row>
    <row r="67" spans="1:5" x14ac:dyDescent="0.2">
      <c r="A67" s="56"/>
      <c r="B67" s="54">
        <v>62</v>
      </c>
      <c r="C67" s="63"/>
      <c r="D67" s="63"/>
      <c r="E67" s="57">
        <f t="shared" si="0"/>
        <v>0</v>
      </c>
    </row>
    <row r="68" spans="1:5" x14ac:dyDescent="0.2">
      <c r="A68" s="56"/>
      <c r="B68" s="54">
        <v>63</v>
      </c>
      <c r="C68" s="63"/>
      <c r="D68" s="63"/>
      <c r="E68" s="57">
        <f t="shared" si="0"/>
        <v>0</v>
      </c>
    </row>
    <row r="69" spans="1:5" x14ac:dyDescent="0.2">
      <c r="A69" s="56"/>
      <c r="B69" s="54">
        <v>64</v>
      </c>
      <c r="C69" s="63"/>
      <c r="D69" s="63"/>
      <c r="E69" s="57">
        <f t="shared" si="0"/>
        <v>0</v>
      </c>
    </row>
    <row r="70" spans="1:5" x14ac:dyDescent="0.2">
      <c r="A70" s="56"/>
      <c r="B70" s="54">
        <v>65</v>
      </c>
      <c r="C70" s="63"/>
      <c r="D70" s="63"/>
      <c r="E70" s="57">
        <f t="shared" si="0"/>
        <v>0</v>
      </c>
    </row>
    <row r="71" spans="1:5" x14ac:dyDescent="0.2">
      <c r="A71" s="56"/>
      <c r="B71" s="54">
        <v>66</v>
      </c>
      <c r="C71" s="63"/>
      <c r="D71" s="63"/>
      <c r="E71" s="57">
        <f t="shared" ref="E71:E125" si="1">+C71-D71</f>
        <v>0</v>
      </c>
    </row>
    <row r="72" spans="1:5" x14ac:dyDescent="0.2">
      <c r="A72" s="56"/>
      <c r="B72" s="54">
        <v>67</v>
      </c>
      <c r="C72" s="63"/>
      <c r="D72" s="63"/>
      <c r="E72" s="57">
        <f t="shared" si="1"/>
        <v>0</v>
      </c>
    </row>
    <row r="73" spans="1:5" x14ac:dyDescent="0.2">
      <c r="A73" s="56"/>
      <c r="B73" s="54">
        <v>68</v>
      </c>
      <c r="C73" s="63"/>
      <c r="D73" s="63"/>
      <c r="E73" s="57">
        <f t="shared" si="1"/>
        <v>0</v>
      </c>
    </row>
    <row r="74" spans="1:5" x14ac:dyDescent="0.2">
      <c r="A74" s="56"/>
      <c r="B74" s="54">
        <v>69</v>
      </c>
      <c r="C74" s="63"/>
      <c r="D74" s="63"/>
      <c r="E74" s="57">
        <f t="shared" si="1"/>
        <v>0</v>
      </c>
    </row>
    <row r="75" spans="1:5" x14ac:dyDescent="0.2">
      <c r="A75" s="56"/>
      <c r="B75" s="54">
        <v>70</v>
      </c>
      <c r="C75" s="63"/>
      <c r="D75" s="63"/>
      <c r="E75" s="57">
        <f t="shared" si="1"/>
        <v>0</v>
      </c>
    </row>
    <row r="76" spans="1:5" x14ac:dyDescent="0.2">
      <c r="A76" s="56"/>
      <c r="B76" s="54">
        <v>71</v>
      </c>
      <c r="C76" s="63"/>
      <c r="D76" s="63"/>
      <c r="E76" s="57">
        <f t="shared" si="1"/>
        <v>0</v>
      </c>
    </row>
    <row r="77" spans="1:5" x14ac:dyDescent="0.2">
      <c r="A77" s="56"/>
      <c r="B77" s="54">
        <v>72</v>
      </c>
      <c r="C77" s="63"/>
      <c r="D77" s="63"/>
      <c r="E77" s="57">
        <f t="shared" si="1"/>
        <v>0</v>
      </c>
    </row>
    <row r="78" spans="1:5" x14ac:dyDescent="0.2">
      <c r="A78" s="56"/>
      <c r="B78" s="54">
        <v>73</v>
      </c>
      <c r="C78" s="63"/>
      <c r="D78" s="63"/>
      <c r="E78" s="57">
        <f t="shared" si="1"/>
        <v>0</v>
      </c>
    </row>
    <row r="79" spans="1:5" x14ac:dyDescent="0.2">
      <c r="A79" s="56"/>
      <c r="B79" s="54">
        <v>74</v>
      </c>
      <c r="C79" s="63"/>
      <c r="D79" s="63"/>
      <c r="E79" s="57">
        <f t="shared" si="1"/>
        <v>0</v>
      </c>
    </row>
    <row r="80" spans="1:5" x14ac:dyDescent="0.2">
      <c r="A80" s="56"/>
      <c r="B80" s="54">
        <v>75</v>
      </c>
      <c r="C80" s="63"/>
      <c r="D80" s="63"/>
      <c r="E80" s="57">
        <f t="shared" si="1"/>
        <v>0</v>
      </c>
    </row>
    <row r="81" spans="1:5" x14ac:dyDescent="0.2">
      <c r="A81" s="56"/>
      <c r="B81" s="54">
        <v>76</v>
      </c>
      <c r="C81" s="63"/>
      <c r="D81" s="63"/>
      <c r="E81" s="57">
        <f t="shared" si="1"/>
        <v>0</v>
      </c>
    </row>
    <row r="82" spans="1:5" x14ac:dyDescent="0.2">
      <c r="A82" s="56"/>
      <c r="B82" s="54">
        <v>77</v>
      </c>
      <c r="C82" s="63"/>
      <c r="D82" s="63"/>
      <c r="E82" s="57">
        <f t="shared" si="1"/>
        <v>0</v>
      </c>
    </row>
    <row r="83" spans="1:5" x14ac:dyDescent="0.2">
      <c r="A83" s="56"/>
      <c r="B83" s="54">
        <v>78</v>
      </c>
      <c r="C83" s="63"/>
      <c r="D83" s="63"/>
      <c r="E83" s="57">
        <f t="shared" si="1"/>
        <v>0</v>
      </c>
    </row>
    <row r="84" spans="1:5" x14ac:dyDescent="0.2">
      <c r="A84" s="56"/>
      <c r="B84" s="54">
        <v>79</v>
      </c>
      <c r="C84" s="63"/>
      <c r="D84" s="63"/>
      <c r="E84" s="57">
        <f t="shared" si="1"/>
        <v>0</v>
      </c>
    </row>
    <row r="85" spans="1:5" x14ac:dyDescent="0.2">
      <c r="A85" s="56"/>
      <c r="B85" s="54">
        <v>80</v>
      </c>
      <c r="C85" s="63"/>
      <c r="D85" s="63"/>
      <c r="E85" s="57">
        <f t="shared" si="1"/>
        <v>0</v>
      </c>
    </row>
    <row r="86" spans="1:5" x14ac:dyDescent="0.2">
      <c r="A86" s="56"/>
      <c r="B86" s="54">
        <v>81</v>
      </c>
      <c r="C86" s="63"/>
      <c r="D86" s="63"/>
      <c r="E86" s="57">
        <f t="shared" si="1"/>
        <v>0</v>
      </c>
    </row>
    <row r="87" spans="1:5" x14ac:dyDescent="0.2">
      <c r="A87" s="56"/>
      <c r="B87" s="54">
        <v>82</v>
      </c>
      <c r="C87" s="63"/>
      <c r="D87" s="63"/>
      <c r="E87" s="57">
        <f t="shared" si="1"/>
        <v>0</v>
      </c>
    </row>
    <row r="88" spans="1:5" x14ac:dyDescent="0.2">
      <c r="A88" s="56"/>
      <c r="B88" s="54">
        <v>83</v>
      </c>
      <c r="C88" s="63"/>
      <c r="D88" s="63"/>
      <c r="E88" s="57">
        <f t="shared" si="1"/>
        <v>0</v>
      </c>
    </row>
    <row r="89" spans="1:5" x14ac:dyDescent="0.2">
      <c r="A89" s="56"/>
      <c r="B89" s="54">
        <v>84</v>
      </c>
      <c r="C89" s="63"/>
      <c r="D89" s="63"/>
      <c r="E89" s="57">
        <f t="shared" si="1"/>
        <v>0</v>
      </c>
    </row>
    <row r="90" spans="1:5" x14ac:dyDescent="0.2">
      <c r="A90" s="56"/>
      <c r="B90" s="54">
        <v>85</v>
      </c>
      <c r="C90" s="63"/>
      <c r="D90" s="63"/>
      <c r="E90" s="57">
        <f t="shared" si="1"/>
        <v>0</v>
      </c>
    </row>
    <row r="91" spans="1:5" x14ac:dyDescent="0.2">
      <c r="A91" s="56"/>
      <c r="B91" s="54">
        <v>86</v>
      </c>
      <c r="C91" s="63"/>
      <c r="D91" s="63"/>
      <c r="E91" s="57">
        <f t="shared" si="1"/>
        <v>0</v>
      </c>
    </row>
    <row r="92" spans="1:5" x14ac:dyDescent="0.2">
      <c r="A92" s="56"/>
      <c r="B92" s="54">
        <v>87</v>
      </c>
      <c r="C92" s="63"/>
      <c r="D92" s="63"/>
      <c r="E92" s="57">
        <f t="shared" si="1"/>
        <v>0</v>
      </c>
    </row>
    <row r="93" spans="1:5" x14ac:dyDescent="0.2">
      <c r="A93" s="56"/>
      <c r="B93" s="54">
        <v>88</v>
      </c>
      <c r="C93" s="63"/>
      <c r="D93" s="63"/>
      <c r="E93" s="57">
        <f t="shared" si="1"/>
        <v>0</v>
      </c>
    </row>
    <row r="94" spans="1:5" x14ac:dyDescent="0.2">
      <c r="A94" s="56"/>
      <c r="B94" s="54">
        <v>89</v>
      </c>
      <c r="C94" s="63"/>
      <c r="D94" s="63"/>
      <c r="E94" s="57">
        <f t="shared" si="1"/>
        <v>0</v>
      </c>
    </row>
    <row r="95" spans="1:5" x14ac:dyDescent="0.2">
      <c r="A95" s="56"/>
      <c r="B95" s="54">
        <v>90</v>
      </c>
      <c r="C95" s="63"/>
      <c r="D95" s="63"/>
      <c r="E95" s="57">
        <f t="shared" si="1"/>
        <v>0</v>
      </c>
    </row>
    <row r="96" spans="1:5" x14ac:dyDescent="0.2">
      <c r="A96" s="56"/>
      <c r="B96" s="54">
        <v>91</v>
      </c>
      <c r="C96" s="63"/>
      <c r="D96" s="63"/>
      <c r="E96" s="57">
        <f t="shared" si="1"/>
        <v>0</v>
      </c>
    </row>
    <row r="97" spans="1:5" x14ac:dyDescent="0.2">
      <c r="A97" s="56"/>
      <c r="B97" s="54">
        <v>92</v>
      </c>
      <c r="C97" s="63"/>
      <c r="D97" s="63"/>
      <c r="E97" s="57">
        <f t="shared" si="1"/>
        <v>0</v>
      </c>
    </row>
    <row r="98" spans="1:5" x14ac:dyDescent="0.2">
      <c r="A98" s="56"/>
      <c r="B98" s="54">
        <v>93</v>
      </c>
      <c r="C98" s="63"/>
      <c r="D98" s="63"/>
      <c r="E98" s="57">
        <f t="shared" si="1"/>
        <v>0</v>
      </c>
    </row>
    <row r="99" spans="1:5" x14ac:dyDescent="0.2">
      <c r="A99" s="56"/>
      <c r="B99" s="54">
        <v>94</v>
      </c>
      <c r="C99" s="63"/>
      <c r="D99" s="63"/>
      <c r="E99" s="57">
        <f t="shared" si="1"/>
        <v>0</v>
      </c>
    </row>
    <row r="100" spans="1:5" x14ac:dyDescent="0.2">
      <c r="A100" s="56"/>
      <c r="B100" s="54">
        <v>95</v>
      </c>
      <c r="C100" s="63"/>
      <c r="D100" s="63"/>
      <c r="E100" s="57">
        <f t="shared" si="1"/>
        <v>0</v>
      </c>
    </row>
    <row r="101" spans="1:5" x14ac:dyDescent="0.2">
      <c r="A101" s="56"/>
      <c r="B101" s="54">
        <v>96</v>
      </c>
      <c r="C101" s="63"/>
      <c r="D101" s="63"/>
      <c r="E101" s="57">
        <f t="shared" si="1"/>
        <v>0</v>
      </c>
    </row>
    <row r="102" spans="1:5" x14ac:dyDescent="0.2">
      <c r="A102" s="56"/>
      <c r="B102" s="54">
        <v>97</v>
      </c>
      <c r="C102" s="63"/>
      <c r="D102" s="63"/>
      <c r="E102" s="57">
        <f t="shared" si="1"/>
        <v>0</v>
      </c>
    </row>
    <row r="103" spans="1:5" x14ac:dyDescent="0.2">
      <c r="A103" s="56"/>
      <c r="B103" s="54">
        <v>98</v>
      </c>
      <c r="C103" s="63"/>
      <c r="D103" s="63"/>
      <c r="E103" s="57">
        <f t="shared" si="1"/>
        <v>0</v>
      </c>
    </row>
    <row r="104" spans="1:5" x14ac:dyDescent="0.2">
      <c r="A104" s="56"/>
      <c r="B104" s="54">
        <v>99</v>
      </c>
      <c r="C104" s="63"/>
      <c r="D104" s="63"/>
      <c r="E104" s="57">
        <f t="shared" si="1"/>
        <v>0</v>
      </c>
    </row>
    <row r="105" spans="1:5" x14ac:dyDescent="0.2">
      <c r="A105" s="56"/>
      <c r="B105" s="54">
        <v>100</v>
      </c>
      <c r="C105" s="63"/>
      <c r="D105" s="63"/>
      <c r="E105" s="57">
        <f t="shared" si="1"/>
        <v>0</v>
      </c>
    </row>
    <row r="106" spans="1:5" x14ac:dyDescent="0.2">
      <c r="A106" s="56"/>
      <c r="B106" s="54">
        <v>101</v>
      </c>
      <c r="C106" s="63"/>
      <c r="D106" s="63"/>
      <c r="E106" s="57">
        <f t="shared" si="1"/>
        <v>0</v>
      </c>
    </row>
    <row r="107" spans="1:5" x14ac:dyDescent="0.2">
      <c r="A107" s="56"/>
      <c r="B107" s="54">
        <v>102</v>
      </c>
      <c r="C107" s="63"/>
      <c r="D107" s="63"/>
      <c r="E107" s="57">
        <f t="shared" si="1"/>
        <v>0</v>
      </c>
    </row>
    <row r="108" spans="1:5" x14ac:dyDescent="0.2">
      <c r="A108" s="56"/>
      <c r="B108" s="54">
        <v>103</v>
      </c>
      <c r="C108" s="63"/>
      <c r="D108" s="63"/>
      <c r="E108" s="57">
        <f t="shared" si="1"/>
        <v>0</v>
      </c>
    </row>
    <row r="109" spans="1:5" x14ac:dyDescent="0.2">
      <c r="A109" s="56"/>
      <c r="B109" s="54">
        <v>104</v>
      </c>
      <c r="C109" s="63"/>
      <c r="D109" s="63"/>
      <c r="E109" s="57">
        <f t="shared" si="1"/>
        <v>0</v>
      </c>
    </row>
    <row r="110" spans="1:5" x14ac:dyDescent="0.2">
      <c r="A110" s="56"/>
      <c r="B110" s="54">
        <v>105</v>
      </c>
      <c r="C110" s="63"/>
      <c r="D110" s="63"/>
      <c r="E110" s="57">
        <f t="shared" si="1"/>
        <v>0</v>
      </c>
    </row>
    <row r="111" spans="1:5" x14ac:dyDescent="0.2">
      <c r="A111" s="56"/>
      <c r="B111" s="54">
        <v>106</v>
      </c>
      <c r="C111" s="63"/>
      <c r="D111" s="63"/>
      <c r="E111" s="57">
        <f t="shared" si="1"/>
        <v>0</v>
      </c>
    </row>
    <row r="112" spans="1:5" x14ac:dyDescent="0.2">
      <c r="A112" s="56"/>
      <c r="B112" s="54">
        <v>107</v>
      </c>
      <c r="C112" s="63"/>
      <c r="D112" s="63"/>
      <c r="E112" s="57">
        <f t="shared" si="1"/>
        <v>0</v>
      </c>
    </row>
    <row r="113" spans="1:5" x14ac:dyDescent="0.2">
      <c r="A113" s="56"/>
      <c r="B113" s="54">
        <v>108</v>
      </c>
      <c r="C113" s="63"/>
      <c r="D113" s="63"/>
      <c r="E113" s="57">
        <f t="shared" si="1"/>
        <v>0</v>
      </c>
    </row>
    <row r="114" spans="1:5" x14ac:dyDescent="0.2">
      <c r="A114" s="56"/>
      <c r="B114" s="54">
        <v>109</v>
      </c>
      <c r="C114" s="63"/>
      <c r="D114" s="63"/>
      <c r="E114" s="57">
        <f t="shared" si="1"/>
        <v>0</v>
      </c>
    </row>
    <row r="115" spans="1:5" x14ac:dyDescent="0.2">
      <c r="A115" s="56"/>
      <c r="B115" s="54">
        <v>110</v>
      </c>
      <c r="C115" s="63"/>
      <c r="D115" s="63"/>
      <c r="E115" s="57">
        <f t="shared" si="1"/>
        <v>0</v>
      </c>
    </row>
    <row r="116" spans="1:5" x14ac:dyDescent="0.2">
      <c r="A116" s="56"/>
      <c r="B116" s="54">
        <v>111</v>
      </c>
      <c r="C116" s="63"/>
      <c r="D116" s="63"/>
      <c r="E116" s="57">
        <f t="shared" si="1"/>
        <v>0</v>
      </c>
    </row>
    <row r="117" spans="1:5" x14ac:dyDescent="0.2">
      <c r="A117" s="56"/>
      <c r="B117" s="54">
        <v>112</v>
      </c>
      <c r="C117" s="63"/>
      <c r="D117" s="63"/>
      <c r="E117" s="57">
        <f t="shared" si="1"/>
        <v>0</v>
      </c>
    </row>
    <row r="118" spans="1:5" x14ac:dyDescent="0.2">
      <c r="A118" s="56"/>
      <c r="B118" s="54">
        <v>113</v>
      </c>
      <c r="C118" s="63"/>
      <c r="D118" s="63"/>
      <c r="E118" s="57">
        <f t="shared" si="1"/>
        <v>0</v>
      </c>
    </row>
    <row r="119" spans="1:5" x14ac:dyDescent="0.2">
      <c r="A119" s="56"/>
      <c r="B119" s="54">
        <v>114</v>
      </c>
      <c r="C119" s="63"/>
      <c r="D119" s="63"/>
      <c r="E119" s="57">
        <f t="shared" si="1"/>
        <v>0</v>
      </c>
    </row>
    <row r="120" spans="1:5" x14ac:dyDescent="0.2">
      <c r="A120" s="56"/>
      <c r="B120" s="54">
        <v>115</v>
      </c>
      <c r="C120" s="63"/>
      <c r="D120" s="63"/>
      <c r="E120" s="57">
        <f t="shared" si="1"/>
        <v>0</v>
      </c>
    </row>
    <row r="121" spans="1:5" x14ac:dyDescent="0.2">
      <c r="A121" s="56"/>
      <c r="B121" s="54">
        <v>116</v>
      </c>
      <c r="C121" s="63"/>
      <c r="D121" s="63"/>
      <c r="E121" s="57">
        <f t="shared" si="1"/>
        <v>0</v>
      </c>
    </row>
    <row r="122" spans="1:5" x14ac:dyDescent="0.2">
      <c r="A122" s="56"/>
      <c r="B122" s="54">
        <v>117</v>
      </c>
      <c r="C122" s="63"/>
      <c r="D122" s="63"/>
      <c r="E122" s="57">
        <f t="shared" si="1"/>
        <v>0</v>
      </c>
    </row>
    <row r="123" spans="1:5" x14ac:dyDescent="0.2">
      <c r="A123" s="56"/>
      <c r="B123" s="54">
        <v>118</v>
      </c>
      <c r="C123" s="63"/>
      <c r="D123" s="63"/>
      <c r="E123" s="57">
        <f t="shared" si="1"/>
        <v>0</v>
      </c>
    </row>
    <row r="124" spans="1:5" x14ac:dyDescent="0.2">
      <c r="A124" s="56"/>
      <c r="B124" s="54">
        <v>119</v>
      </c>
      <c r="C124" s="63"/>
      <c r="D124" s="63"/>
      <c r="E124" s="57">
        <f t="shared" si="1"/>
        <v>0</v>
      </c>
    </row>
    <row r="125" spans="1:5" x14ac:dyDescent="0.2">
      <c r="A125" s="56"/>
      <c r="B125" s="54">
        <v>120</v>
      </c>
      <c r="C125" s="63"/>
      <c r="D125" s="63"/>
      <c r="E125" s="57">
        <f t="shared" si="1"/>
        <v>0</v>
      </c>
    </row>
    <row r="126" spans="1:5" ht="13.5" thickBot="1" x14ac:dyDescent="0.25">
      <c r="C126" s="71">
        <f>SUM(C6:C125)</f>
        <v>0</v>
      </c>
      <c r="D126" s="71">
        <f>SUM(D6:D125)</f>
        <v>0</v>
      </c>
      <c r="E126" s="71">
        <f>SUM(E6:E125)</f>
        <v>0</v>
      </c>
    </row>
    <row r="127" spans="1:5" ht="13.5" thickTop="1" x14ac:dyDescent="0.2"/>
  </sheetData>
  <mergeCells count="4">
    <mergeCell ref="A1:C1"/>
    <mergeCell ref="D1:E1"/>
    <mergeCell ref="A2:C2"/>
    <mergeCell ref="D2:E2"/>
  </mergeCells>
  <phoneticPr fontId="9" type="noConversion"/>
  <pageMargins left="0.75" right="0.75" top="0.99" bottom="1" header="0.5" footer="0.5"/>
  <pageSetup orientation="portrait" r:id="rId1"/>
  <headerFooter alignWithMargins="0">
    <oddHeader>&amp;C&amp;"Tahoma,Regular"National Oceanic and Atmosperic Administration (NOAA)
Personal Property Lease Determination Worksheet</oddHeader>
    <oddFooter>&amp;L&amp;"Tahoma,Regular"&amp;10&amp;A&amp;R&amp;"Tahoma,Regular"&amp;10Page &amp;P of &amp;N
Template Revised February 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General Instructions</vt:lpstr>
      <vt:lpstr>Information Needed</vt:lpstr>
      <vt:lpstr>Worksheet - Part A</vt:lpstr>
      <vt:lpstr>A - Payment Stream (Part A)</vt:lpstr>
      <vt:lpstr>B - Interest Rate (Part A)</vt:lpstr>
      <vt:lpstr>C - FMV (Part A)</vt:lpstr>
      <vt:lpstr>D - NPV (Part A)</vt:lpstr>
      <vt:lpstr>Worksheet - Part B</vt:lpstr>
      <vt:lpstr>E - Payment Stream (Part B)</vt:lpstr>
      <vt:lpstr>F - Interest Rate (Part B)</vt:lpstr>
      <vt:lpstr>G - FMV (Part B)</vt:lpstr>
      <vt:lpstr>H - NPV (Part B)</vt:lpstr>
      <vt:lpstr>'C - FMV (Part A)'!Print_Area</vt:lpstr>
      <vt:lpstr>'G - FMV (Part B)'!Print_Area</vt:lpstr>
      <vt:lpstr>'Worksheet - Part A'!Print_Area</vt:lpstr>
      <vt:lpstr>'A - Payment Stream (Part A)'!Print_Titles</vt:lpstr>
      <vt:lpstr>'D - NPV (Part A)'!Print_Titles</vt:lpstr>
      <vt:lpstr>Total_Net_Rent</vt:lpstr>
    </vt:vector>
  </TitlesOfParts>
  <Company>Ernst &amp; Young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L. Hirzel</dc:creator>
  <cp:lastModifiedBy>Heather Potter</cp:lastModifiedBy>
  <cp:lastPrinted>2021-03-03T14:42:48Z</cp:lastPrinted>
  <dcterms:created xsi:type="dcterms:W3CDTF">2003-05-27T21:41:44Z</dcterms:created>
  <dcterms:modified xsi:type="dcterms:W3CDTF">2021-03-03T14:43:02Z</dcterms:modified>
</cp:coreProperties>
</file>